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SF34Administrasjon/Delte dokumenter/Sport/Dommer/Budsjett - Økonomi - Utstyr - CCM/Dommerregninger mal/"/>
    </mc:Choice>
  </mc:AlternateContent>
  <xr:revisionPtr revIDLastSave="11" documentId="8_{A526A2A9-7C6E-452F-A7DB-E6D79F4836B6}" xr6:coauthVersionLast="47" xr6:coauthVersionMax="47" xr10:uidLastSave="{9913753F-0097-44C4-9956-D25DF056C41F}"/>
  <bookViews>
    <workbookView xWindow="1485" yWindow="600" windowWidth="25740" windowHeight="12540" xr2:uid="{00000000-000D-0000-FFFF-FFFF00000000}"/>
  </bookViews>
  <sheets>
    <sheet name="DOMMERREGNING" sheetId="1" r:id="rId1"/>
    <sheet name="DOMMERREGNING (2)" sheetId="3" state="hidden" r:id="rId2"/>
    <sheet name="Referanse" sheetId="2" state="hidden" r:id="rId3"/>
  </sheets>
  <definedNames>
    <definedName name="kjøretøy">Referanse!$A$1:$A$6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A51" i="1" l="1"/>
  <c r="Q14" i="1" l="1"/>
  <c r="Q15" i="1"/>
  <c r="O15" i="1" s="1"/>
  <c r="P15" i="1" s="1"/>
  <c r="Q16" i="1"/>
  <c r="O16" i="1" s="1"/>
  <c r="P16" i="1" s="1"/>
  <c r="Q13" i="1"/>
  <c r="O13" i="1" s="1"/>
  <c r="P13" i="1" s="1"/>
  <c r="A53" i="3" l="1"/>
  <c r="O25" i="3"/>
  <c r="P25" i="3" s="1"/>
  <c r="O24" i="3"/>
  <c r="P24" i="3" s="1"/>
  <c r="O23" i="3"/>
  <c r="P23" i="3" s="1"/>
  <c r="O22" i="3"/>
  <c r="P22" i="3" s="1"/>
  <c r="O16" i="3"/>
  <c r="P16" i="3" s="1"/>
  <c r="O15" i="3"/>
  <c r="P15" i="3" s="1"/>
  <c r="O13" i="3"/>
  <c r="P13" i="3" s="1"/>
  <c r="P40" i="3" l="1"/>
  <c r="P23" i="1"/>
  <c r="P24" i="1" l="1"/>
  <c r="P25" i="1"/>
  <c r="P40" i="1" l="1"/>
</calcChain>
</file>

<file path=xl/sharedStrings.xml><?xml version="1.0" encoding="utf-8"?>
<sst xmlns="http://schemas.openxmlformats.org/spreadsheetml/2006/main" count="223" uniqueCount="121">
  <si>
    <t xml:space="preserve">  DOMMERREGNING</t>
  </si>
  <si>
    <t>Navn</t>
  </si>
  <si>
    <t>Personnummer:</t>
  </si>
  <si>
    <t>Adresse</t>
  </si>
  <si>
    <t>Banknummer</t>
  </si>
  <si>
    <t>Skattekommune</t>
  </si>
  <si>
    <t>Avreise</t>
  </si>
  <si>
    <t>Ankomst</t>
  </si>
  <si>
    <t>Dato</t>
  </si>
  <si>
    <t>Diettgodtgjørelse m/overnatting</t>
  </si>
  <si>
    <t>Sats</t>
  </si>
  <si>
    <t>Beløp</t>
  </si>
  <si>
    <t>Diettgodtgjørelse u/overnatting</t>
  </si>
  <si>
    <t>over 12 t</t>
  </si>
  <si>
    <t>Reiserute og eventuell lokal kjøring på oppdragstedet</t>
  </si>
  <si>
    <t>Bom</t>
  </si>
  <si>
    <t>Pass.till</t>
  </si>
  <si>
    <t>Tot. Km</t>
  </si>
  <si>
    <t>Tot. Sats kjøring felt 1 (vises ikke på utskrift)</t>
  </si>
  <si>
    <t>Utgiftsbilag f.eks flybilletter eller lignende skal forevises</t>
  </si>
  <si>
    <t>Tekst:</t>
  </si>
  <si>
    <t>SUM TOTAL</t>
  </si>
  <si>
    <t>For kampen mellom</t>
  </si>
  <si>
    <t>Dommernummer:</t>
  </si>
  <si>
    <t>Navn og adresse overnatting</t>
  </si>
  <si>
    <t>Ant.</t>
  </si>
  <si>
    <t>Fra dato/tid</t>
  </si>
  <si>
    <t>Til dato/tid</t>
  </si>
  <si>
    <t>Navn på passasjer(er):</t>
  </si>
  <si>
    <t>NM Sluttspill senior, finaler</t>
  </si>
  <si>
    <t xml:space="preserve">NM Sluttspill senior, semifinaler og private seniorlandskamper </t>
  </si>
  <si>
    <t xml:space="preserve">NM Sluttspill senior, kvartfinaler </t>
  </si>
  <si>
    <t>Klasse</t>
  </si>
  <si>
    <t>Poststed</t>
  </si>
  <si>
    <t>Telefonnr</t>
  </si>
  <si>
    <t>E-postadresse</t>
  </si>
  <si>
    <t>Divisjon</t>
  </si>
  <si>
    <t>POSTSTED</t>
  </si>
  <si>
    <t>Kommune</t>
  </si>
  <si>
    <t>6 - 12 t</t>
  </si>
  <si>
    <t>Døgndiett</t>
  </si>
  <si>
    <t>Dommer Hockey</t>
  </si>
  <si>
    <t>scottstevens@ruler.nj</t>
  </si>
  <si>
    <t xml:space="preserve">Dommerhonorar </t>
  </si>
  <si>
    <t>Bil</t>
  </si>
  <si>
    <t>El-bil</t>
  </si>
  <si>
    <t>Lett MC</t>
  </si>
  <si>
    <t>MC</t>
  </si>
  <si>
    <t>Snøskuter/ATV</t>
  </si>
  <si>
    <t>Kjøretøy</t>
  </si>
  <si>
    <t>Kmsats</t>
  </si>
  <si>
    <t>Bil 4,10 /km - passasjer 1,00 /km/pers</t>
  </si>
  <si>
    <t>Fratrekk i godtgjørelse for måltider dekket av andre, 20% for frokost, 30% for lunsj og 50% for middag.</t>
  </si>
  <si>
    <t>Fratrekk</t>
  </si>
  <si>
    <t>Menn Sr</t>
  </si>
  <si>
    <t>Kvinner Sr</t>
  </si>
  <si>
    <t>U 20</t>
  </si>
  <si>
    <t>U 18</t>
  </si>
  <si>
    <t>U 16</t>
  </si>
  <si>
    <t>U 15</t>
  </si>
  <si>
    <t>U 14</t>
  </si>
  <si>
    <t>U 13</t>
  </si>
  <si>
    <t>U 12</t>
  </si>
  <si>
    <t>U 11</t>
  </si>
  <si>
    <t>U 10</t>
  </si>
  <si>
    <t>U 9</t>
  </si>
  <si>
    <t>U 8</t>
  </si>
  <si>
    <t>Jenter</t>
  </si>
  <si>
    <t>Elite</t>
  </si>
  <si>
    <t>1. divisjon senior herrer</t>
  </si>
  <si>
    <t>Kvalifisering til 1. divisjon</t>
  </si>
  <si>
    <t>2. divisjon senior herrer</t>
  </si>
  <si>
    <t>3. divisjon senior herrer</t>
  </si>
  <si>
    <t>4. divisjon senior herrer</t>
  </si>
  <si>
    <t>Norgesmesterskap senior kvinner</t>
  </si>
  <si>
    <t>Eliteserie senior kvinner</t>
  </si>
  <si>
    <t>Pokalturnering senior kvinner</t>
  </si>
  <si>
    <t>Øvrige kvinneserier</t>
  </si>
  <si>
    <t>Norgesmesterskap finale U20</t>
  </si>
  <si>
    <t>Norgesmesterskap semifinale U20</t>
  </si>
  <si>
    <t>Norgesmesterskap kvartfinale U20</t>
  </si>
  <si>
    <t>Privatlandskamper U20</t>
  </si>
  <si>
    <t>Norgesmesterskap finale U18</t>
  </si>
  <si>
    <t>Norgesmesterskap semifinale U18</t>
  </si>
  <si>
    <t>Norgesmesterskap kvartfinale U18</t>
  </si>
  <si>
    <t>Eliteserie U18</t>
  </si>
  <si>
    <t>Eliteserie U20</t>
  </si>
  <si>
    <t>1. divisjon U18</t>
  </si>
  <si>
    <t>Privatlandskamper U18</t>
  </si>
  <si>
    <t>Forbundscup U16</t>
  </si>
  <si>
    <t>Kvalifisering til Forbundscup U16</t>
  </si>
  <si>
    <t>Seriespill U16</t>
  </si>
  <si>
    <t>Privatlandskamper U16</t>
  </si>
  <si>
    <t>Forbundscup U15</t>
  </si>
  <si>
    <t>Kvalifisering til Forbundscup U15</t>
  </si>
  <si>
    <t>Kretslagsturnering</t>
  </si>
  <si>
    <t>Seriespill U15</t>
  </si>
  <si>
    <t>GET-ligaen og kvalifisering til GET-ligaen og privatlandskamper U20</t>
  </si>
  <si>
    <t>Serie, sats per dommer</t>
  </si>
  <si>
    <t>Seriespill U14</t>
  </si>
  <si>
    <t xml:space="preserve">                                                                       Stempel og underskrift fra arrangørklubb *</t>
  </si>
  <si>
    <t>Diettgodtgjørelse, med eller uten overnatting</t>
  </si>
  <si>
    <t>Reisegodtgjørelse ved bruk av eget kjøretøy</t>
  </si>
  <si>
    <t>Dommerhonorar, se under for gjeldende satser for inneværende sesong</t>
  </si>
  <si>
    <t>Andre utlegg, bl.a. buss- eller togreiser samt alle øvrige utlegg</t>
  </si>
  <si>
    <t>Brodeurveien 30</t>
  </si>
  <si>
    <r>
      <t xml:space="preserve">Denne godtgjørelsen er oppgavepliktig og skattepliktig </t>
    </r>
    <r>
      <rPr>
        <i/>
        <sz val="8.5"/>
        <color indexed="8"/>
        <rFont val="Verdana"/>
        <family val="2"/>
      </rPr>
      <t>dersom beløpet overstiger kr. 8000,- per klubb</t>
    </r>
  </si>
  <si>
    <t>Frokost</t>
  </si>
  <si>
    <t>Lunsj</t>
  </si>
  <si>
    <t>Middag</t>
  </si>
  <si>
    <t>Måltidstrekk av utgifter til kost dersom enkelte måltider dekkes av andre enn arbeidstakeren. Sett "X" for hvert måltid. Gjelder f.eks. frokost inkl. på hotell.</t>
  </si>
  <si>
    <t>Postnr.</t>
  </si>
  <si>
    <t>For fullstendig oversikt over alle gjeldende dommersatser, se referee.cc/satser</t>
  </si>
  <si>
    <t>Andre utlegg, bl.a. buss-, fly- eller togreiser samt alle øvrige utlegg</t>
  </si>
  <si>
    <t>Skattefri sats</t>
  </si>
  <si>
    <t xml:space="preserve"> </t>
  </si>
  <si>
    <t xml:space="preserve">                                                                     Underskrift fra arrangørklubb</t>
  </si>
  <si>
    <t xml:space="preserve"> 
         Fratrekk i godtgjørelse for måltider dekket av andre; 20% for frokost, 30% for lunsj og 50% for middag.</t>
  </si>
  <si>
    <t>Bil 3,5 /km - passasjer 1,00 /km/pers</t>
  </si>
  <si>
    <r>
      <t xml:space="preserve">Denne godtgjørelsen er oppgavepliktig og skattepliktig </t>
    </r>
    <r>
      <rPr>
        <i/>
        <sz val="8.5"/>
        <color indexed="8"/>
        <rFont val="Verdana"/>
        <family val="2"/>
      </rPr>
      <t>dersom beløpet overstiger kr. 10.000,- per klubb</t>
    </r>
  </si>
  <si>
    <t>For Dommersatser - Honorar - se NIHF Administrasjonsreglement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</si>
</sst>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kr&quot;\ * #,##0.00_ ;_ &quot;kr&quot;\ * \-#,##0.00_ ;_ &quot;kr&quot;\ * &quot;-&quot;??_ ;_ @_ "/>
    <numFmt numFmtId="165" formatCode="_ &quot;kr&quot;\ * #\,##0\.00_ ;_ &quot;kr&quot;\ * \-#\,##0\.00_ ;_ &quot;kr&quot;\ * &quot;-&quot;??_ ;_ @_ "/>
    <numFmt numFmtId="166" formatCode="[&lt;=99999999]###_ ##_ ###;\(\+##\)_ ##_ ##_ ##_ ##"/>
    <numFmt numFmtId="167" formatCode="000000\-00000"/>
    <numFmt numFmtId="168" formatCode="00&quot;-&quot;0000"/>
    <numFmt numFmtId="169" formatCode="0000&quot;.&quot;00&quot;.&quot;00000"/>
    <numFmt numFmtId="170" formatCode="[&lt;=9999]0000;General"/>
    <numFmt numFmtId="171" formatCode="dd/mm/yy;@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2"/>
      <color indexed="8"/>
      <name val="Verdana"/>
      <family val="2"/>
    </font>
    <font>
      <i/>
      <sz val="10"/>
      <color indexed="8"/>
      <name val="Verdana"/>
      <family val="2"/>
    </font>
    <font>
      <sz val="10"/>
      <name val="Times New Roman"/>
      <family val="1"/>
    </font>
    <font>
      <sz val="10"/>
      <name val="Arial"/>
      <family val="2"/>
    </font>
    <font>
      <i/>
      <sz val="9"/>
      <color indexed="8"/>
      <name val="Verdana"/>
      <family val="2"/>
    </font>
    <font>
      <sz val="14"/>
      <color indexed="8"/>
      <name val="Verdana"/>
      <family val="2"/>
    </font>
    <font>
      <sz val="11"/>
      <name val="Arial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8.5"/>
      <color indexed="8"/>
      <name val="Verdana"/>
      <family val="2"/>
    </font>
    <font>
      <i/>
      <sz val="8.5"/>
      <color indexed="8"/>
      <name val="Verdana"/>
      <family val="2"/>
    </font>
    <font>
      <u/>
      <sz val="11"/>
      <color indexed="12"/>
      <name val="Verdana"/>
      <family val="2"/>
    </font>
    <font>
      <i/>
      <sz val="10"/>
      <name val="Verdana"/>
      <family val="2"/>
    </font>
    <font>
      <i/>
      <sz val="12"/>
      <color indexed="8"/>
      <name val="Verdana"/>
      <family val="2"/>
    </font>
    <font>
      <i/>
      <sz val="36"/>
      <color indexed="8"/>
      <name val="Verdana"/>
      <family val="2"/>
    </font>
    <font>
      <sz val="9"/>
      <name val="Arial"/>
      <family val="2"/>
    </font>
    <font>
      <i/>
      <sz val="9"/>
      <color indexed="17"/>
      <name val="Arial"/>
      <family val="2"/>
    </font>
    <font>
      <sz val="10"/>
      <color theme="0"/>
      <name val="Arial"/>
      <family val="2"/>
    </font>
    <font>
      <i/>
      <sz val="11"/>
      <name val="Verdana"/>
      <family val="2"/>
    </font>
    <font>
      <sz val="7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/>
      </patternFill>
    </fill>
  </fills>
  <borders count="12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0">
    <xf numFmtId="0" fontId="0" fillId="0" borderId="0" xfId="0"/>
    <xf numFmtId="0" fontId="3" fillId="0" borderId="0" xfId="0" applyFont="1" applyAlignment="1">
      <alignment horizontal="left"/>
    </xf>
    <xf numFmtId="164" fontId="9" fillId="2" borderId="1" xfId="4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7" fillId="2" borderId="5" xfId="0" applyFont="1" applyFill="1" applyBorder="1" applyAlignment="1" applyProtection="1">
      <alignment horizontal="center"/>
      <protection locked="0"/>
    </xf>
    <xf numFmtId="0" fontId="11" fillId="0" borderId="0" xfId="0" applyFont="1"/>
    <xf numFmtId="164" fontId="5" fillId="2" borderId="32" xfId="4" applyNumberFormat="1" applyFont="1" applyFill="1" applyBorder="1" applyAlignment="1" applyProtection="1">
      <alignment horizontal="left"/>
      <protection locked="0"/>
    </xf>
    <xf numFmtId="164" fontId="5" fillId="2" borderId="30" xfId="4" applyNumberFormat="1" applyFont="1" applyFill="1" applyBorder="1" applyAlignment="1" applyProtection="1">
      <alignment horizontal="left"/>
      <protection locked="0"/>
    </xf>
    <xf numFmtId="0" fontId="7" fillId="2" borderId="41" xfId="0" applyFont="1" applyFill="1" applyBorder="1" applyAlignment="1" applyProtection="1">
      <alignment horizontal="center"/>
      <protection locked="0"/>
    </xf>
    <xf numFmtId="9" fontId="6" fillId="5" borderId="42" xfId="0" applyNumberFormat="1" applyFont="1" applyFill="1" applyBorder="1" applyAlignment="1" applyProtection="1">
      <alignment horizontal="center"/>
      <protection locked="0"/>
    </xf>
    <xf numFmtId="0" fontId="6" fillId="2" borderId="42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1" fillId="0" borderId="0" xfId="0" applyFont="1"/>
    <xf numFmtId="0" fontId="7" fillId="2" borderId="4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15" xfId="0" applyFont="1" applyFill="1" applyBorder="1" applyAlignment="1">
      <alignment horizontal="left"/>
    </xf>
    <xf numFmtId="164" fontId="7" fillId="2" borderId="84" xfId="3" applyFont="1" applyFill="1" applyBorder="1" applyAlignment="1" applyProtection="1">
      <alignment horizontal="left"/>
      <protection locked="0"/>
    </xf>
    <xf numFmtId="0" fontId="18" fillId="0" borderId="6" xfId="0" applyFont="1" applyBorder="1"/>
    <xf numFmtId="164" fontId="7" fillId="2" borderId="18" xfId="3" applyFont="1" applyFill="1" applyBorder="1" applyAlignment="1" applyProtection="1">
      <alignment horizontal="left"/>
      <protection locked="0"/>
    </xf>
    <xf numFmtId="164" fontId="7" fillId="2" borderId="4" xfId="3" applyFont="1" applyFill="1" applyBorder="1" applyAlignment="1" applyProtection="1">
      <alignment horizontal="left"/>
      <protection locked="0"/>
    </xf>
    <xf numFmtId="164" fontId="7" fillId="2" borderId="71" xfId="3" applyFont="1" applyFill="1" applyBorder="1" applyAlignment="1" applyProtection="1">
      <alignment horizontal="left"/>
      <protection locked="0"/>
    </xf>
    <xf numFmtId="164" fontId="7" fillId="2" borderId="9" xfId="3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>
      <alignment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/>
    </xf>
    <xf numFmtId="164" fontId="7" fillId="2" borderId="33" xfId="3" applyFont="1" applyFill="1" applyBorder="1" applyAlignment="1" applyProtection="1">
      <alignment horizontal="left"/>
      <protection locked="0"/>
    </xf>
    <xf numFmtId="164" fontId="7" fillId="2" borderId="4" xfId="3" applyFont="1" applyFill="1" applyBorder="1" applyAlignment="1" applyProtection="1">
      <alignment horizontal="left"/>
    </xf>
    <xf numFmtId="164" fontId="5" fillId="2" borderId="31" xfId="3" applyFont="1" applyFill="1" applyBorder="1" applyAlignment="1" applyProtection="1">
      <alignment horizontal="left"/>
      <protection locked="0"/>
    </xf>
    <xf numFmtId="164" fontId="26" fillId="2" borderId="98" xfId="3" applyFont="1" applyFill="1" applyBorder="1" applyAlignment="1">
      <alignment horizontal="center"/>
    </xf>
    <xf numFmtId="164" fontId="26" fillId="2" borderId="38" xfId="3" applyFont="1" applyFill="1" applyBorder="1" applyAlignment="1">
      <alignment horizontal="center"/>
    </xf>
    <xf numFmtId="164" fontId="26" fillId="2" borderId="37" xfId="3" applyFont="1" applyFill="1" applyBorder="1" applyAlignment="1">
      <alignment horizontal="center"/>
    </xf>
    <xf numFmtId="164" fontId="26" fillId="2" borderId="38" xfId="3" applyFont="1" applyFill="1" applyBorder="1"/>
    <xf numFmtId="164" fontId="26" fillId="2" borderId="6" xfId="3" applyFont="1" applyFill="1" applyBorder="1" applyAlignment="1">
      <alignment horizontal="center"/>
    </xf>
    <xf numFmtId="164" fontId="26" fillId="2" borderId="15" xfId="3" applyFont="1" applyFill="1" applyBorder="1" applyAlignment="1">
      <alignment horizontal="center"/>
    </xf>
    <xf numFmtId="164" fontId="26" fillId="2" borderId="61" xfId="3" applyFont="1" applyFill="1" applyBorder="1" applyAlignment="1">
      <alignment horizontal="center"/>
    </xf>
    <xf numFmtId="164" fontId="26" fillId="2" borderId="15" xfId="3" applyFont="1" applyFill="1" applyBorder="1"/>
    <xf numFmtId="164" fontId="26" fillId="2" borderId="99" xfId="3" applyFont="1" applyFill="1" applyBorder="1" applyAlignment="1">
      <alignment horizontal="center"/>
    </xf>
    <xf numFmtId="164" fontId="26" fillId="2" borderId="100" xfId="3" applyFont="1" applyFill="1" applyBorder="1" applyAlignment="1">
      <alignment horizontal="center"/>
    </xf>
    <xf numFmtId="164" fontId="26" fillId="2" borderId="45" xfId="3" applyFont="1" applyFill="1" applyBorder="1" applyAlignment="1">
      <alignment horizontal="center"/>
    </xf>
    <xf numFmtId="164" fontId="26" fillId="2" borderId="100" xfId="3" applyFont="1" applyFill="1" applyBorder="1"/>
    <xf numFmtId="164" fontId="26" fillId="2" borderId="101" xfId="3" applyFont="1" applyFill="1" applyBorder="1" applyAlignment="1">
      <alignment horizontal="center"/>
    </xf>
    <xf numFmtId="164" fontId="26" fillId="2" borderId="102" xfId="3" applyFont="1" applyFill="1" applyBorder="1" applyAlignment="1">
      <alignment horizontal="center"/>
    </xf>
    <xf numFmtId="164" fontId="26" fillId="0" borderId="106" xfId="3" applyFont="1" applyBorder="1" applyAlignment="1">
      <alignment horizontal="center"/>
    </xf>
    <xf numFmtId="164" fontId="26" fillId="2" borderId="102" xfId="3" applyFont="1" applyFill="1" applyBorder="1"/>
    <xf numFmtId="164" fontId="27" fillId="0" borderId="61" xfId="3" applyFont="1" applyFill="1" applyBorder="1" applyAlignment="1">
      <alignment horizontal="center"/>
    </xf>
    <xf numFmtId="164" fontId="27" fillId="0" borderId="45" xfId="3" applyFont="1" applyFill="1" applyBorder="1" applyAlignment="1">
      <alignment horizontal="center"/>
    </xf>
    <xf numFmtId="164" fontId="27" fillId="0" borderId="106" xfId="3" applyFont="1" applyFill="1" applyBorder="1" applyAlignment="1">
      <alignment horizontal="center"/>
    </xf>
    <xf numFmtId="164" fontId="26" fillId="2" borderId="106" xfId="3" applyFont="1" applyFill="1" applyBorder="1" applyAlignment="1">
      <alignment horizontal="center"/>
    </xf>
    <xf numFmtId="164" fontId="26" fillId="0" borderId="6" xfId="3" applyFont="1" applyBorder="1"/>
    <xf numFmtId="164" fontId="26" fillId="0" borderId="15" xfId="3" applyFont="1" applyBorder="1"/>
    <xf numFmtId="164" fontId="26" fillId="0" borderId="61" xfId="3" applyFont="1" applyBorder="1"/>
    <xf numFmtId="164" fontId="26" fillId="0" borderId="99" xfId="3" applyFont="1" applyBorder="1"/>
    <xf numFmtId="164" fontId="26" fillId="0" borderId="100" xfId="3" applyFont="1" applyBorder="1"/>
    <xf numFmtId="164" fontId="26" fillId="0" borderId="45" xfId="3" applyFont="1" applyBorder="1"/>
    <xf numFmtId="164" fontId="26" fillId="0" borderId="101" xfId="3" applyFont="1" applyBorder="1"/>
    <xf numFmtId="164" fontId="26" fillId="0" borderId="102" xfId="3" applyFont="1" applyBorder="1"/>
    <xf numFmtId="164" fontId="26" fillId="0" borderId="106" xfId="3" applyFont="1" applyBorder="1"/>
    <xf numFmtId="164" fontId="26" fillId="0" borderId="103" xfId="3" applyFont="1" applyBorder="1"/>
    <xf numFmtId="164" fontId="26" fillId="0" borderId="104" xfId="3" applyFont="1" applyBorder="1"/>
    <xf numFmtId="164" fontId="26" fillId="0" borderId="96" xfId="3" applyFont="1" applyBorder="1"/>
    <xf numFmtId="164" fontId="26" fillId="0" borderId="48" xfId="3" applyFont="1" applyBorder="1"/>
    <xf numFmtId="164" fontId="26" fillId="0" borderId="105" xfId="3" applyFont="1" applyBorder="1"/>
    <xf numFmtId="164" fontId="26" fillId="0" borderId="47" xfId="3" applyFont="1" applyBorder="1"/>
    <xf numFmtId="0" fontId="28" fillId="0" borderId="0" xfId="0" applyFont="1"/>
    <xf numFmtId="0" fontId="29" fillId="2" borderId="0" xfId="0" applyFont="1" applyFill="1"/>
    <xf numFmtId="0" fontId="15" fillId="0" borderId="0" xfId="0" applyFont="1"/>
    <xf numFmtId="0" fontId="0" fillId="0" borderId="11" xfId="0" applyBorder="1"/>
    <xf numFmtId="164" fontId="15" fillId="0" borderId="102" xfId="3" applyFont="1" applyFill="1" applyBorder="1" applyAlignment="1">
      <alignment horizontal="center"/>
    </xf>
    <xf numFmtId="164" fontId="15" fillId="0" borderId="15" xfId="3" applyFont="1" applyFill="1" applyBorder="1" applyAlignment="1">
      <alignment horizontal="center"/>
    </xf>
    <xf numFmtId="164" fontId="15" fillId="0" borderId="100" xfId="3" applyFont="1" applyFill="1" applyBorder="1" applyAlignment="1">
      <alignment horizontal="center"/>
    </xf>
    <xf numFmtId="0" fontId="23" fillId="2" borderId="96" xfId="0" applyFont="1" applyFill="1" applyBorder="1"/>
    <xf numFmtId="164" fontId="15" fillId="0" borderId="106" xfId="3" applyFont="1" applyFill="1" applyBorder="1" applyAlignment="1">
      <alignment horizontal="center"/>
    </xf>
    <xf numFmtId="164" fontId="15" fillId="0" borderId="61" xfId="3" applyFont="1" applyFill="1" applyBorder="1" applyAlignment="1">
      <alignment horizontal="center"/>
    </xf>
    <xf numFmtId="164" fontId="15" fillId="0" borderId="45" xfId="3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15" fillId="0" borderId="0" xfId="3" applyFont="1" applyFill="1" applyBorder="1" applyAlignment="1">
      <alignment horizontal="center"/>
    </xf>
    <xf numFmtId="164" fontId="15" fillId="0" borderId="0" xfId="3" applyFont="1" applyFill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" fillId="0" borderId="0" xfId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1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9" fillId="2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169" fontId="4" fillId="2" borderId="4" xfId="0" applyNumberFormat="1" applyFont="1" applyFill="1" applyBorder="1" applyAlignment="1" applyProtection="1">
      <alignment horizontal="center" vertical="center"/>
      <protection locked="0"/>
    </xf>
    <xf numFmtId="169" fontId="4" fillId="2" borderId="42" xfId="0" applyNumberFormat="1" applyFont="1" applyFill="1" applyBorder="1" applyAlignment="1" applyProtection="1">
      <alignment horizontal="center" vertical="center"/>
      <protection locked="0"/>
    </xf>
    <xf numFmtId="16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78" xfId="0" applyNumberFormat="1" applyFont="1" applyFill="1" applyBorder="1" applyAlignment="1" applyProtection="1">
      <alignment horizontal="center" vertical="center"/>
      <protection locked="0"/>
    </xf>
    <xf numFmtId="49" fontId="4" fillId="2" borderId="71" xfId="0" applyNumberFormat="1" applyFont="1" applyFill="1" applyBorder="1" applyAlignment="1" applyProtection="1">
      <alignment horizontal="center" vertical="center"/>
      <protection locked="0"/>
    </xf>
    <xf numFmtId="49" fontId="4" fillId="2" borderId="120" xfId="0" applyNumberFormat="1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>
      <alignment horizontal="left" vertical="center"/>
    </xf>
    <xf numFmtId="0" fontId="9" fillId="3" borderId="52" xfId="0" applyFont="1" applyFill="1" applyBorder="1" applyAlignment="1">
      <alignment horizontal="left" vertical="center"/>
    </xf>
    <xf numFmtId="0" fontId="9" fillId="3" borderId="53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30" fillId="4" borderId="64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30" fillId="4" borderId="76" xfId="0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left"/>
    </xf>
    <xf numFmtId="0" fontId="7" fillId="3" borderId="56" xfId="0" applyFont="1" applyFill="1" applyBorder="1" applyAlignment="1">
      <alignment horizontal="left"/>
    </xf>
    <xf numFmtId="49" fontId="7" fillId="2" borderId="43" xfId="0" applyNumberFormat="1" applyFont="1" applyFill="1" applyBorder="1" applyAlignment="1" applyProtection="1">
      <alignment horizontal="center"/>
      <protection locked="0"/>
    </xf>
    <xf numFmtId="49" fontId="7" fillId="2" borderId="21" xfId="0" applyNumberFormat="1" applyFont="1" applyFill="1" applyBorder="1" applyAlignment="1" applyProtection="1">
      <alignment horizontal="center"/>
      <protection locked="0"/>
    </xf>
    <xf numFmtId="0" fontId="7" fillId="3" borderId="64" xfId="0" applyFont="1" applyFill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7" fillId="3" borderId="76" xfId="0" applyFont="1" applyFill="1" applyBorder="1" applyAlignment="1">
      <alignment horizontal="left"/>
    </xf>
    <xf numFmtId="0" fontId="7" fillId="3" borderId="8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 applyProtection="1">
      <alignment horizontal="left"/>
      <protection locked="0"/>
    </xf>
    <xf numFmtId="0" fontId="7" fillId="2" borderId="17" xfId="0" applyFont="1" applyFill="1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>
      <alignment horizontal="center" vertical="center"/>
    </xf>
    <xf numFmtId="171" fontId="5" fillId="2" borderId="55" xfId="0" applyNumberFormat="1" applyFont="1" applyFill="1" applyBorder="1" applyAlignment="1" applyProtection="1">
      <alignment horizontal="left"/>
      <protection locked="0"/>
    </xf>
    <xf numFmtId="171" fontId="5" fillId="2" borderId="4" xfId="0" applyNumberFormat="1" applyFont="1" applyFill="1" applyBorder="1" applyAlignment="1" applyProtection="1">
      <alignment horizontal="left"/>
      <protection locked="0"/>
    </xf>
    <xf numFmtId="171" fontId="5" fillId="2" borderId="67" xfId="0" applyNumberFormat="1" applyFont="1" applyFill="1" applyBorder="1" applyAlignment="1" applyProtection="1">
      <alignment horizontal="left"/>
      <protection locked="0"/>
    </xf>
    <xf numFmtId="171" fontId="5" fillId="2" borderId="68" xfId="0" applyNumberFormat="1" applyFont="1" applyFill="1" applyBorder="1" applyAlignment="1" applyProtection="1">
      <alignment horizontal="left"/>
      <protection locked="0"/>
    </xf>
    <xf numFmtId="0" fontId="17" fillId="3" borderId="62" xfId="0" applyFont="1" applyFill="1" applyBorder="1" applyAlignment="1">
      <alignment horizontal="left"/>
    </xf>
    <xf numFmtId="0" fontId="17" fillId="3" borderId="63" xfId="0" applyFont="1" applyFill="1" applyBorder="1" applyAlignment="1">
      <alignment horizontal="left"/>
    </xf>
    <xf numFmtId="166" fontId="4" fillId="0" borderId="46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0" fontId="5" fillId="3" borderId="47" xfId="0" applyFont="1" applyFill="1" applyBorder="1" applyAlignment="1">
      <alignment horizontal="left" vertical="center"/>
    </xf>
    <xf numFmtId="0" fontId="5" fillId="3" borderId="48" xfId="0" applyFont="1" applyFill="1" applyBorder="1" applyAlignment="1">
      <alignment horizontal="left" vertical="center"/>
    </xf>
    <xf numFmtId="3" fontId="2" fillId="0" borderId="46" xfId="1" applyNumberFormat="1" applyBorder="1" applyAlignment="1" applyProtection="1">
      <alignment horizontal="center" vertical="center"/>
      <protection locked="0"/>
    </xf>
    <xf numFmtId="3" fontId="22" fillId="0" borderId="8" xfId="1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5" fillId="2" borderId="34" xfId="0" applyNumberFormat="1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11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49" fontId="5" fillId="2" borderId="42" xfId="0" applyNumberFormat="1" applyFont="1" applyFill="1" applyBorder="1" applyAlignment="1" applyProtection="1">
      <alignment horizontal="left" vertical="center"/>
      <protection locked="0"/>
    </xf>
    <xf numFmtId="0" fontId="15" fillId="0" borderId="17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49" fontId="5" fillId="2" borderId="75" xfId="0" applyNumberFormat="1" applyFont="1" applyFill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/>
    </xf>
    <xf numFmtId="0" fontId="15" fillId="0" borderId="76" xfId="0" applyFont="1" applyBorder="1" applyAlignment="1">
      <alignment horizontal="left" vertical="center"/>
    </xf>
    <xf numFmtId="15" fontId="5" fillId="2" borderId="43" xfId="0" applyNumberFormat="1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right" wrapText="1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17" fillId="3" borderId="19" xfId="0" applyFont="1" applyFill="1" applyBorder="1" applyAlignment="1">
      <alignment horizontal="left"/>
    </xf>
    <xf numFmtId="0" fontId="17" fillId="3" borderId="20" xfId="0" applyFont="1" applyFill="1" applyBorder="1" applyAlignment="1">
      <alignment horizontal="left"/>
    </xf>
    <xf numFmtId="0" fontId="19" fillId="0" borderId="11" xfId="0" applyFont="1" applyBorder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3" fillId="0" borderId="11" xfId="0" applyFont="1" applyBorder="1" applyAlignment="1">
      <alignment horizontal="center" vertical="center"/>
    </xf>
    <xf numFmtId="49" fontId="14" fillId="2" borderId="98" xfId="0" applyNumberFormat="1" applyFont="1" applyFill="1" applyBorder="1" applyAlignment="1" applyProtection="1">
      <alignment horizontal="center" vertical="center"/>
      <protection locked="0"/>
    </xf>
    <xf numFmtId="0" fontId="5" fillId="3" borderId="72" xfId="0" applyFont="1" applyFill="1" applyBorder="1" applyAlignment="1">
      <alignment horizontal="left" vertical="center"/>
    </xf>
    <xf numFmtId="0" fontId="5" fillId="3" borderId="117" xfId="0" applyFont="1" applyFill="1" applyBorder="1" applyAlignment="1">
      <alignment horizontal="left" vertical="center"/>
    </xf>
    <xf numFmtId="170" fontId="4" fillId="2" borderId="116" xfId="0" applyNumberFormat="1" applyFont="1" applyFill="1" applyBorder="1" applyAlignment="1" applyProtection="1">
      <alignment horizontal="center" vertical="center"/>
      <protection locked="0"/>
    </xf>
    <xf numFmtId="167" fontId="4" fillId="2" borderId="56" xfId="0" applyNumberFormat="1" applyFont="1" applyFill="1" applyBorder="1" applyAlignment="1" applyProtection="1">
      <alignment horizontal="center" vertical="center"/>
      <protection locked="0"/>
    </xf>
    <xf numFmtId="167" fontId="4" fillId="2" borderId="117" xfId="0" applyNumberFormat="1" applyFont="1" applyFill="1" applyBorder="1" applyAlignment="1" applyProtection="1">
      <alignment horizontal="center" vertical="center"/>
      <protection locked="0"/>
    </xf>
    <xf numFmtId="167" fontId="4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118" xfId="0" applyFont="1" applyFill="1" applyBorder="1" applyAlignment="1">
      <alignment horizontal="left" vertical="center"/>
    </xf>
    <xf numFmtId="0" fontId="5" fillId="3" borderId="5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4" borderId="6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8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68" fontId="4" fillId="0" borderId="60" xfId="0" applyNumberFormat="1" applyFont="1" applyBorder="1" applyAlignment="1" applyProtection="1">
      <alignment horizontal="center" vertical="center"/>
      <protection locked="0"/>
    </xf>
    <xf numFmtId="168" fontId="4" fillId="0" borderId="22" xfId="0" applyNumberFormat="1" applyFont="1" applyBorder="1" applyAlignment="1" applyProtection="1">
      <alignment horizontal="center" vertical="center"/>
      <protection locked="0"/>
    </xf>
    <xf numFmtId="168" fontId="4" fillId="0" borderId="23" xfId="0" applyNumberFormat="1" applyFont="1" applyBorder="1" applyAlignment="1" applyProtection="1">
      <alignment horizontal="center" vertical="center"/>
      <protection locked="0"/>
    </xf>
    <xf numFmtId="0" fontId="5" fillId="3" borderId="55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3" borderId="119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5" xfId="0" applyFont="1" applyFill="1" applyBorder="1" applyAlignment="1">
      <alignment horizontal="left" vertical="center"/>
    </xf>
    <xf numFmtId="0" fontId="8" fillId="3" borderId="58" xfId="0" applyFont="1" applyFill="1" applyBorder="1" applyAlignment="1">
      <alignment horizontal="left"/>
    </xf>
    <xf numFmtId="0" fontId="8" fillId="3" borderId="59" xfId="0" applyFont="1" applyFill="1" applyBorder="1" applyAlignment="1">
      <alignment horizontal="left"/>
    </xf>
    <xf numFmtId="0" fontId="7" fillId="2" borderId="46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83" xfId="0" applyFont="1" applyFill="1" applyBorder="1" applyAlignment="1" applyProtection="1">
      <alignment horizontal="center"/>
      <protection locked="0"/>
    </xf>
    <xf numFmtId="0" fontId="3" fillId="2" borderId="66" xfId="0" applyFont="1" applyFill="1" applyBorder="1" applyAlignment="1" applyProtection="1">
      <alignment horizontal="left"/>
      <protection locked="0"/>
    </xf>
    <xf numFmtId="0" fontId="3" fillId="2" borderId="82" xfId="0" applyFont="1" applyFill="1" applyBorder="1" applyAlignment="1" applyProtection="1">
      <alignment horizontal="left"/>
      <protection locked="0"/>
    </xf>
    <xf numFmtId="0" fontId="7" fillId="2" borderId="80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3" borderId="69" xfId="0" applyFont="1" applyFill="1" applyBorder="1" applyAlignment="1">
      <alignment horizontal="left"/>
    </xf>
    <xf numFmtId="0" fontId="7" fillId="3" borderId="70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25" fillId="2" borderId="0" xfId="0" applyFont="1" applyFill="1" applyAlignment="1">
      <alignment horizontal="center" vertical="center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42" xfId="0" applyFont="1" applyFill="1" applyBorder="1" applyAlignment="1" applyProtection="1">
      <alignment horizontal="left"/>
      <protection locked="0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89" xfId="0" applyFont="1" applyFill="1" applyBorder="1" applyAlignment="1">
      <alignment horizontal="left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left"/>
      <protection locked="0"/>
    </xf>
    <xf numFmtId="49" fontId="7" fillId="2" borderId="43" xfId="3" applyNumberFormat="1" applyFont="1" applyFill="1" applyBorder="1" applyAlignment="1" applyProtection="1">
      <alignment horizontal="center"/>
      <protection locked="0"/>
    </xf>
    <xf numFmtId="49" fontId="7" fillId="2" borderId="21" xfId="3" applyNumberFormat="1" applyFont="1" applyFill="1" applyBorder="1" applyAlignment="1" applyProtection="1">
      <alignment horizontal="center"/>
      <protection locked="0"/>
    </xf>
    <xf numFmtId="171" fontId="5" fillId="2" borderId="42" xfId="0" applyNumberFormat="1" applyFont="1" applyFill="1" applyBorder="1" applyAlignment="1" applyProtection="1">
      <alignment horizontal="left"/>
      <protection locked="0"/>
    </xf>
    <xf numFmtId="171" fontId="5" fillId="2" borderId="18" xfId="0" applyNumberFormat="1" applyFont="1" applyFill="1" applyBorder="1" applyAlignment="1" applyProtection="1">
      <alignment horizontal="left"/>
      <protection locked="0"/>
    </xf>
    <xf numFmtId="171" fontId="5" fillId="2" borderId="16" xfId="0" applyNumberFormat="1" applyFont="1" applyFill="1" applyBorder="1" applyAlignment="1" applyProtection="1">
      <alignment horizontal="left"/>
      <protection locked="0"/>
    </xf>
    <xf numFmtId="0" fontId="8" fillId="3" borderId="19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7" fillId="2" borderId="16" xfId="0" applyFont="1" applyFill="1" applyBorder="1" applyAlignment="1" applyProtection="1">
      <alignment horizontal="left"/>
      <protection locked="0"/>
    </xf>
    <xf numFmtId="0" fontId="18" fillId="0" borderId="17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7" fillId="2" borderId="65" xfId="0" applyFont="1" applyFill="1" applyBorder="1" applyAlignment="1">
      <alignment horizontal="left"/>
    </xf>
    <xf numFmtId="0" fontId="7" fillId="2" borderId="66" xfId="0" applyFont="1" applyFill="1" applyBorder="1" applyAlignment="1">
      <alignment horizontal="left"/>
    </xf>
    <xf numFmtId="0" fontId="7" fillId="2" borderId="82" xfId="0" applyFont="1" applyFill="1" applyBorder="1" applyAlignment="1">
      <alignment horizontal="left"/>
    </xf>
    <xf numFmtId="0" fontId="7" fillId="3" borderId="97" xfId="0" applyFont="1" applyFill="1" applyBorder="1" applyAlignment="1">
      <alignment horizontal="left" vertical="center"/>
    </xf>
    <xf numFmtId="0" fontId="7" fillId="3" borderId="107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3" borderId="49" xfId="0" applyFont="1" applyFill="1" applyBorder="1" applyAlignment="1">
      <alignment horizontal="center" vertical="center"/>
    </xf>
    <xf numFmtId="0" fontId="7" fillId="3" borderId="107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164" fontId="6" fillId="2" borderId="71" xfId="3" applyFont="1" applyFill="1" applyBorder="1" applyAlignment="1" applyProtection="1">
      <alignment horizontal="center"/>
    </xf>
    <xf numFmtId="164" fontId="6" fillId="2" borderId="108" xfId="3" applyFont="1" applyFill="1" applyBorder="1" applyAlignment="1" applyProtection="1">
      <alignment horizontal="center"/>
    </xf>
    <xf numFmtId="164" fontId="6" fillId="2" borderId="68" xfId="3" applyFont="1" applyFill="1" applyBorder="1" applyAlignment="1" applyProtection="1">
      <alignment horizontal="center"/>
    </xf>
    <xf numFmtId="14" fontId="7" fillId="3" borderId="44" xfId="0" applyNumberFormat="1" applyFont="1" applyFill="1" applyBorder="1" applyAlignment="1">
      <alignment horizontal="left" vertical="center"/>
    </xf>
    <xf numFmtId="14" fontId="7" fillId="3" borderId="73" xfId="0" applyNumberFormat="1" applyFont="1" applyFill="1" applyBorder="1" applyAlignment="1">
      <alignment horizontal="left" vertical="center"/>
    </xf>
    <xf numFmtId="14" fontId="7" fillId="3" borderId="45" xfId="0" applyNumberFormat="1" applyFont="1" applyFill="1" applyBorder="1" applyAlignment="1">
      <alignment horizontal="left" vertical="center"/>
    </xf>
    <xf numFmtId="49" fontId="7" fillId="2" borderId="49" xfId="0" applyNumberFormat="1" applyFont="1" applyFill="1" applyBorder="1" applyAlignment="1" applyProtection="1">
      <alignment horizontal="center"/>
      <protection locked="0"/>
    </xf>
    <xf numFmtId="49" fontId="7" fillId="2" borderId="50" xfId="0" applyNumberFormat="1" applyFont="1" applyFill="1" applyBorder="1" applyAlignment="1" applyProtection="1">
      <alignment horizontal="center"/>
      <protection locked="0"/>
    </xf>
    <xf numFmtId="49" fontId="7" fillId="2" borderId="34" xfId="3" applyNumberFormat="1" applyFont="1" applyFill="1" applyBorder="1" applyAlignment="1" applyProtection="1">
      <alignment horizontal="center"/>
      <protection locked="0"/>
    </xf>
    <xf numFmtId="49" fontId="7" fillId="2" borderId="27" xfId="3" applyNumberFormat="1" applyFont="1" applyFill="1" applyBorder="1" applyAlignment="1" applyProtection="1">
      <alignment horizontal="center"/>
      <protection locked="0"/>
    </xf>
    <xf numFmtId="164" fontId="13" fillId="2" borderId="85" xfId="3" applyFont="1" applyFill="1" applyBorder="1" applyAlignment="1" applyProtection="1">
      <alignment horizontal="center"/>
      <protection locked="0"/>
    </xf>
    <xf numFmtId="164" fontId="13" fillId="2" borderId="8" xfId="3" applyFont="1" applyFill="1" applyBorder="1" applyAlignment="1" applyProtection="1">
      <alignment horizontal="center"/>
      <protection locked="0"/>
    </xf>
    <xf numFmtId="164" fontId="13" fillId="2" borderId="20" xfId="3" applyFont="1" applyFill="1" applyBorder="1" applyAlignment="1" applyProtection="1">
      <alignment horizontal="center"/>
      <protection locked="0"/>
    </xf>
    <xf numFmtId="164" fontId="13" fillId="2" borderId="21" xfId="3" applyFont="1" applyFill="1" applyBorder="1" applyAlignment="1" applyProtection="1">
      <alignment horizontal="center"/>
      <protection locked="0"/>
    </xf>
    <xf numFmtId="0" fontId="20" fillId="3" borderId="69" xfId="0" applyFont="1" applyFill="1" applyBorder="1" applyAlignment="1">
      <alignment horizontal="left"/>
    </xf>
    <xf numFmtId="0" fontId="20" fillId="3" borderId="70" xfId="0" applyFont="1" applyFill="1" applyBorder="1" applyAlignment="1">
      <alignment horizontal="left"/>
    </xf>
    <xf numFmtId="0" fontId="20" fillId="3" borderId="28" xfId="0" applyFont="1" applyFill="1" applyBorder="1" applyAlignment="1">
      <alignment horizontal="left"/>
    </xf>
    <xf numFmtId="171" fontId="5" fillId="2" borderId="71" xfId="0" applyNumberFormat="1" applyFont="1" applyFill="1" applyBorder="1" applyAlignment="1" applyProtection="1">
      <alignment horizontal="left"/>
      <protection locked="0"/>
    </xf>
    <xf numFmtId="0" fontId="0" fillId="2" borderId="109" xfId="0" applyFill="1" applyBorder="1" applyAlignment="1">
      <alignment horizontal="center"/>
    </xf>
    <xf numFmtId="0" fontId="5" fillId="3" borderId="69" xfId="0" applyFont="1" applyFill="1" applyBorder="1" applyAlignment="1">
      <alignment horizontal="left" vertical="center"/>
    </xf>
    <xf numFmtId="0" fontId="5" fillId="3" borderId="70" xfId="0" applyFont="1" applyFill="1" applyBorder="1" applyAlignment="1">
      <alignment horizontal="left" vertical="center"/>
    </xf>
    <xf numFmtId="49" fontId="14" fillId="2" borderId="70" xfId="0" applyNumberFormat="1" applyFont="1" applyFill="1" applyBorder="1" applyAlignment="1" applyProtection="1">
      <alignment horizontal="center" vertical="center"/>
      <protection locked="0"/>
    </xf>
    <xf numFmtId="167" fontId="4" fillId="2" borderId="70" xfId="0" applyNumberFormat="1" applyFont="1" applyFill="1" applyBorder="1" applyAlignment="1" applyProtection="1">
      <alignment horizontal="center" vertical="center"/>
      <protection locked="0"/>
    </xf>
    <xf numFmtId="167" fontId="4" fillId="2" borderId="28" xfId="0" applyNumberFormat="1" applyFont="1" applyFill="1" applyBorder="1" applyAlignment="1" applyProtection="1">
      <alignment horizontal="center" vertical="center"/>
      <protection locked="0"/>
    </xf>
    <xf numFmtId="167" fontId="4" fillId="2" borderId="81" xfId="0" applyNumberFormat="1" applyFont="1" applyFill="1" applyBorder="1" applyAlignment="1" applyProtection="1">
      <alignment horizontal="center" vertical="center"/>
      <protection locked="0"/>
    </xf>
    <xf numFmtId="3" fontId="22" fillId="0" borderId="46" xfId="1" applyNumberFormat="1" applyFont="1" applyBorder="1" applyAlignment="1" applyProtection="1">
      <alignment horizontal="center" vertical="center"/>
      <protection locked="0"/>
    </xf>
    <xf numFmtId="0" fontId="5" fillId="3" borderId="80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169" fontId="4" fillId="2" borderId="77" xfId="0" applyNumberFormat="1" applyFont="1" applyFill="1" applyBorder="1" applyAlignment="1" applyProtection="1">
      <alignment horizontal="center" vertical="center"/>
      <protection locked="0"/>
    </xf>
    <xf numFmtId="0" fontId="5" fillId="3" borderId="74" xfId="0" applyFont="1" applyFill="1" applyBorder="1" applyAlignment="1">
      <alignment horizontal="left" vertical="center"/>
    </xf>
    <xf numFmtId="170" fontId="4" fillId="2" borderId="24" xfId="0" applyNumberFormat="1" applyFont="1" applyFill="1" applyBorder="1" applyAlignment="1" applyProtection="1">
      <alignment horizontal="center" vertical="center"/>
      <protection locked="0"/>
    </xf>
    <xf numFmtId="49" fontId="4" fillId="2" borderId="79" xfId="0" applyNumberFormat="1" applyFont="1" applyFill="1" applyBorder="1" applyAlignment="1" applyProtection="1">
      <alignment horizontal="center" vertical="center"/>
      <protection locked="0"/>
    </xf>
    <xf numFmtId="0" fontId="16" fillId="4" borderId="35" xfId="0" applyFon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7" fillId="4" borderId="64" xfId="0" applyFont="1" applyFill="1" applyBorder="1" applyAlignment="1">
      <alignment horizontal="center" wrapText="1"/>
    </xf>
    <xf numFmtId="0" fontId="17" fillId="4" borderId="36" xfId="0" applyFont="1" applyFill="1" applyBorder="1" applyAlignment="1">
      <alignment horizontal="center" wrapText="1"/>
    </xf>
    <xf numFmtId="0" fontId="17" fillId="4" borderId="76" xfId="0" applyFont="1" applyFill="1" applyBorder="1" applyAlignment="1">
      <alignment horizontal="center" wrapText="1"/>
    </xf>
    <xf numFmtId="164" fontId="7" fillId="2" borderId="85" xfId="3" applyFont="1" applyFill="1" applyBorder="1" applyAlignment="1" applyProtection="1">
      <alignment horizontal="center"/>
      <protection locked="0"/>
    </xf>
    <xf numFmtId="164" fontId="7" fillId="2" borderId="8" xfId="3" applyFont="1" applyFill="1" applyBorder="1" applyAlignment="1" applyProtection="1">
      <alignment horizontal="center"/>
      <protection locked="0"/>
    </xf>
    <xf numFmtId="164" fontId="7" fillId="2" borderId="20" xfId="3" applyFont="1" applyFill="1" applyBorder="1" applyAlignment="1" applyProtection="1">
      <alignment horizontal="center"/>
      <protection locked="0"/>
    </xf>
    <xf numFmtId="164" fontId="7" fillId="2" borderId="21" xfId="3" applyFont="1" applyFill="1" applyBorder="1" applyAlignment="1" applyProtection="1">
      <alignment horizontal="center"/>
      <protection locked="0"/>
    </xf>
    <xf numFmtId="0" fontId="26" fillId="0" borderId="93" xfId="0" applyFont="1" applyBorder="1" applyAlignment="1">
      <alignment horizontal="center" vertical="center"/>
    </xf>
    <xf numFmtId="0" fontId="26" fillId="0" borderId="101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101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99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6" fillId="2" borderId="90" xfId="0" applyFont="1" applyFill="1" applyBorder="1" applyAlignment="1">
      <alignment horizontal="center" vertical="center"/>
    </xf>
    <xf numFmtId="0" fontId="26" fillId="2" borderId="98" xfId="0" applyFont="1" applyFill="1" applyBorder="1" applyAlignment="1">
      <alignment horizontal="center" vertical="center"/>
    </xf>
    <xf numFmtId="0" fontId="26" fillId="2" borderId="91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92" xfId="0" applyFont="1" applyFill="1" applyBorder="1" applyAlignment="1">
      <alignment horizontal="center" vertical="center"/>
    </xf>
    <xf numFmtId="0" fontId="26" fillId="2" borderId="99" xfId="0" applyFont="1" applyFill="1" applyBorder="1" applyAlignment="1">
      <alignment horizontal="center" vertical="center"/>
    </xf>
    <xf numFmtId="0" fontId="26" fillId="2" borderId="98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26" fillId="2" borderId="99" xfId="0" applyFont="1" applyFill="1" applyBorder="1" applyAlignment="1">
      <alignment horizontal="left"/>
    </xf>
    <xf numFmtId="0" fontId="26" fillId="0" borderId="92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26" fillId="0" borderId="94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48" xfId="0" applyFont="1" applyBorder="1" applyAlignment="1">
      <alignment horizontal="left"/>
    </xf>
    <xf numFmtId="0" fontId="23" fillId="2" borderId="112" xfId="0" applyFont="1" applyFill="1" applyBorder="1" applyAlignment="1">
      <alignment horizontal="center"/>
    </xf>
    <xf numFmtId="0" fontId="23" fillId="2" borderId="113" xfId="0" applyFont="1" applyFill="1" applyBorder="1" applyAlignment="1">
      <alignment horizontal="center"/>
    </xf>
    <xf numFmtId="0" fontId="23" fillId="2" borderId="114" xfId="0" applyFont="1" applyFill="1" applyBorder="1" applyAlignment="1">
      <alignment horizontal="center"/>
    </xf>
    <xf numFmtId="0" fontId="20" fillId="3" borderId="115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20" fillId="3" borderId="27" xfId="0" applyFont="1" applyFill="1" applyBorder="1" applyAlignment="1">
      <alignment horizontal="left"/>
    </xf>
    <xf numFmtId="0" fontId="26" fillId="0" borderId="93" xfId="0" applyFont="1" applyBorder="1" applyAlignment="1">
      <alignment horizontal="center"/>
    </xf>
    <xf numFmtId="0" fontId="26" fillId="0" borderId="101" xfId="0" applyFont="1" applyBorder="1" applyAlignment="1">
      <alignment horizontal="center"/>
    </xf>
    <xf numFmtId="0" fontId="26" fillId="0" borderId="95" xfId="0" applyFont="1" applyBorder="1" applyAlignment="1">
      <alignment horizontal="center"/>
    </xf>
    <xf numFmtId="0" fontId="26" fillId="0" borderId="103" xfId="0" applyFont="1" applyBorder="1" applyAlignment="1">
      <alignment horizontal="center"/>
    </xf>
    <xf numFmtId="0" fontId="26" fillId="0" borderId="103" xfId="0" applyFont="1" applyBorder="1" applyAlignment="1">
      <alignment horizontal="left"/>
    </xf>
    <xf numFmtId="0" fontId="29" fillId="2" borderId="0" xfId="0" applyFont="1" applyFill="1" applyAlignment="1"/>
    <xf numFmtId="0" fontId="2" fillId="2" borderId="0" xfId="1" applyFill="1" applyAlignment="1" applyProtection="1"/>
  </cellXfs>
  <cellStyles count="5">
    <cellStyle name="Hyperkobling" xfId="1" builtinId="8"/>
    <cellStyle name="Normal" xfId="0" builtinId="0"/>
    <cellStyle name="Normal 2" xfId="2" xr:uid="{00000000-0005-0000-0000-000002000000}"/>
    <cellStyle name="Valuta" xfId="3" builtinId="4"/>
    <cellStyle name="Valuta_Regning - KRS1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2</xdr:col>
      <xdr:colOff>169545</xdr:colOff>
      <xdr:row>1</xdr:row>
      <xdr:rowOff>114300</xdr:rowOff>
    </xdr:to>
    <xdr:pic>
      <xdr:nvPicPr>
        <xdr:cNvPr id="1045" name="Picture 1" descr="nihflog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9296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2</xdr:col>
      <xdr:colOff>271145</xdr:colOff>
      <xdr:row>1</xdr:row>
      <xdr:rowOff>114300</xdr:rowOff>
    </xdr:to>
    <xdr:pic>
      <xdr:nvPicPr>
        <xdr:cNvPr id="2" name="Picture 1" descr="nihf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931545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243840</xdr:colOff>
      <xdr:row>0</xdr:row>
      <xdr:rowOff>76200</xdr:rowOff>
    </xdr:from>
    <xdr:to>
      <xdr:col>16</xdr:col>
      <xdr:colOff>3175</xdr:colOff>
      <xdr:row>1</xdr:row>
      <xdr:rowOff>121920</xdr:rowOff>
    </xdr:to>
    <xdr:pic>
      <xdr:nvPicPr>
        <xdr:cNvPr id="3" name="Bilde 2" descr="nihd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940" y="76200"/>
          <a:ext cx="876935" cy="8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ckey.no/isbjornmodellen/klubb/klubbdrift/lover-regler-og-bestemmels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ottstevens@ruler.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94"/>
  <sheetViews>
    <sheetView showGridLines="0" tabSelected="1" showRuler="0" topLeftCell="A35" zoomScaleNormal="100" workbookViewId="0">
      <selection activeCell="A54" sqref="A54"/>
    </sheetView>
  </sheetViews>
  <sheetFormatPr baseColWidth="10" defaultRowHeight="12.75" x14ac:dyDescent="0.2"/>
  <cols>
    <col min="1" max="1" width="5.28515625" customWidth="1"/>
    <col min="2" max="3" width="6.7109375" customWidth="1"/>
    <col min="4" max="4" width="5.5703125" customWidth="1"/>
    <col min="5" max="5" width="6.28515625" customWidth="1"/>
    <col min="6" max="6" width="5" bestFit="1" customWidth="1"/>
    <col min="7" max="7" width="11.7109375" customWidth="1"/>
    <col min="8" max="8" width="12.5703125" bestFit="1" customWidth="1"/>
    <col min="9" max="9" width="12.140625" bestFit="1" customWidth="1"/>
    <col min="10" max="10" width="10.7109375" customWidth="1"/>
    <col min="11" max="11" width="9.28515625" bestFit="1" customWidth="1"/>
    <col min="12" max="12" width="8.5703125" bestFit="1" customWidth="1"/>
    <col min="13" max="15" width="11.28515625" bestFit="1" customWidth="1"/>
    <col min="16" max="16" width="17.140625" bestFit="1" customWidth="1"/>
    <col min="17" max="17" width="23.5703125" hidden="1" customWidth="1"/>
    <col min="18" max="18" width="11.5703125" hidden="1" customWidth="1"/>
    <col min="19" max="25" width="11.5703125" customWidth="1"/>
  </cols>
  <sheetData>
    <row r="1" spans="1:17" ht="64.5" customHeight="1" x14ac:dyDescent="0.2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</row>
    <row r="2" spans="1:17" ht="14.25" customHeight="1" thickBo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7" ht="16.5" customHeight="1" x14ac:dyDescent="0.2">
      <c r="A3" s="188" t="s">
        <v>1</v>
      </c>
      <c r="B3" s="189"/>
      <c r="C3" s="187" t="s">
        <v>115</v>
      </c>
      <c r="D3" s="187"/>
      <c r="E3" s="187"/>
      <c r="F3" s="187"/>
      <c r="G3" s="187"/>
      <c r="H3" s="187"/>
      <c r="I3" s="194" t="s">
        <v>2</v>
      </c>
      <c r="J3" s="195"/>
      <c r="K3" s="191" t="s">
        <v>115</v>
      </c>
      <c r="L3" s="192"/>
      <c r="M3" s="192"/>
      <c r="N3" s="192"/>
      <c r="O3" s="192"/>
      <c r="P3" s="193"/>
    </row>
    <row r="4" spans="1:17" ht="16.5" customHeight="1" x14ac:dyDescent="0.2">
      <c r="A4" s="207" t="s">
        <v>3</v>
      </c>
      <c r="B4" s="208"/>
      <c r="C4" s="200" t="s">
        <v>115</v>
      </c>
      <c r="D4" s="200"/>
      <c r="E4" s="200"/>
      <c r="F4" s="200"/>
      <c r="G4" s="200"/>
      <c r="H4" s="200"/>
      <c r="I4" s="174" t="s">
        <v>4</v>
      </c>
      <c r="J4" s="196"/>
      <c r="K4" s="99" t="s">
        <v>115</v>
      </c>
      <c r="L4" s="100"/>
      <c r="M4" s="100"/>
      <c r="N4" s="100"/>
      <c r="O4" s="100"/>
      <c r="P4" s="101"/>
    </row>
    <row r="5" spans="1:17" ht="16.5" customHeight="1" x14ac:dyDescent="0.2">
      <c r="A5" s="210" t="s">
        <v>111</v>
      </c>
      <c r="B5" s="211"/>
      <c r="C5" s="190" t="s">
        <v>115</v>
      </c>
      <c r="D5" s="190"/>
      <c r="E5" s="190"/>
      <c r="F5" s="190"/>
      <c r="G5" s="190"/>
      <c r="H5" s="190"/>
      <c r="I5" s="199" t="s">
        <v>5</v>
      </c>
      <c r="J5" s="199"/>
      <c r="K5" s="102" t="s">
        <v>115</v>
      </c>
      <c r="L5" s="103"/>
      <c r="M5" s="103"/>
      <c r="N5" s="103"/>
      <c r="O5" s="103"/>
      <c r="P5" s="104"/>
    </row>
    <row r="6" spans="1:17" ht="16.5" customHeight="1" x14ac:dyDescent="0.2">
      <c r="A6" s="209" t="s">
        <v>33</v>
      </c>
      <c r="B6" s="197"/>
      <c r="C6" s="201" t="s">
        <v>115</v>
      </c>
      <c r="D6" s="202"/>
      <c r="E6" s="202"/>
      <c r="F6" s="202"/>
      <c r="G6" s="202"/>
      <c r="H6" s="203"/>
      <c r="I6" s="197" t="s">
        <v>23</v>
      </c>
      <c r="J6" s="198"/>
      <c r="K6" s="204" t="s">
        <v>115</v>
      </c>
      <c r="L6" s="205"/>
      <c r="M6" s="205"/>
      <c r="N6" s="205"/>
      <c r="O6" s="205"/>
      <c r="P6" s="206"/>
    </row>
    <row r="7" spans="1:17" ht="17.25" customHeight="1" thickBot="1" x14ac:dyDescent="0.25">
      <c r="A7" s="212" t="s">
        <v>34</v>
      </c>
      <c r="B7" s="213"/>
      <c r="C7" s="136" t="s">
        <v>115</v>
      </c>
      <c r="D7" s="137"/>
      <c r="E7" s="137"/>
      <c r="F7" s="137"/>
      <c r="G7" s="137"/>
      <c r="H7" s="138"/>
      <c r="I7" s="139" t="s">
        <v>35</v>
      </c>
      <c r="J7" s="140"/>
      <c r="K7" s="141"/>
      <c r="L7" s="142"/>
      <c r="M7" s="142"/>
      <c r="N7" s="142"/>
      <c r="O7" s="142"/>
      <c r="P7" s="143"/>
    </row>
    <row r="8" spans="1:17" ht="17.25" customHeight="1" x14ac:dyDescent="0.2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</row>
    <row r="9" spans="1:17" ht="13.9" customHeight="1" x14ac:dyDescent="0.2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</row>
    <row r="10" spans="1:17" ht="13.5" thickBot="1" x14ac:dyDescent="0.25">
      <c r="A10" s="226" t="s">
        <v>101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</row>
    <row r="11" spans="1:17" ht="26.25" customHeight="1" x14ac:dyDescent="0.2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78"/>
      <c r="L11" s="110" t="s">
        <v>110</v>
      </c>
      <c r="M11" s="111"/>
      <c r="N11" s="111"/>
      <c r="O11" s="111"/>
      <c r="P11" s="112"/>
    </row>
    <row r="12" spans="1:17" x14ac:dyDescent="0.2">
      <c r="A12" s="252" t="s">
        <v>9</v>
      </c>
      <c r="B12" s="253"/>
      <c r="C12" s="253"/>
      <c r="D12" s="253"/>
      <c r="E12" s="254"/>
      <c r="F12" s="25" t="s">
        <v>25</v>
      </c>
      <c r="G12" s="25" t="s">
        <v>10</v>
      </c>
      <c r="H12" s="258" t="s">
        <v>24</v>
      </c>
      <c r="I12" s="259"/>
      <c r="J12" s="259"/>
      <c r="K12" s="260"/>
      <c r="L12" s="26" t="s">
        <v>107</v>
      </c>
      <c r="M12" s="26" t="s">
        <v>108</v>
      </c>
      <c r="N12" s="26" t="s">
        <v>109</v>
      </c>
      <c r="O12" s="26" t="s">
        <v>53</v>
      </c>
      <c r="P12" s="27" t="s">
        <v>11</v>
      </c>
    </row>
    <row r="13" spans="1:17" ht="17.25" customHeight="1" x14ac:dyDescent="0.2">
      <c r="A13" s="255" t="s">
        <v>40</v>
      </c>
      <c r="B13" s="256"/>
      <c r="C13" s="256"/>
      <c r="D13" s="256"/>
      <c r="E13" s="257"/>
      <c r="F13" s="14"/>
      <c r="G13" s="33">
        <v>609</v>
      </c>
      <c r="H13" s="261"/>
      <c r="I13" s="262"/>
      <c r="J13" s="262"/>
      <c r="K13" s="263"/>
      <c r="L13" s="10"/>
      <c r="M13" s="10"/>
      <c r="N13" s="10"/>
      <c r="O13" s="9" t="str">
        <f>IF(Q13&gt;0,IF(L13="X",0.2)+IF(M13="X",0.3)+IF(N13="X",0.5),CONCATENATE(""))</f>
        <v/>
      </c>
      <c r="P13" s="7">
        <f>IFERROR(SUM(F13*(G13*(1-O13))),G13*F13)</f>
        <v>0</v>
      </c>
      <c r="Q13" s="70">
        <f>IF(L13="X",1,0)+IF(M13="X",1,0)+IF(N13="X",1,0)</f>
        <v>0</v>
      </c>
    </row>
    <row r="14" spans="1:17" x14ac:dyDescent="0.2">
      <c r="A14" s="232" t="s">
        <v>12</v>
      </c>
      <c r="B14" s="233"/>
      <c r="C14" s="233"/>
      <c r="D14" s="233"/>
      <c r="E14" s="234"/>
      <c r="F14" s="28" t="s">
        <v>25</v>
      </c>
      <c r="G14" s="29" t="s">
        <v>10</v>
      </c>
      <c r="H14" s="129" t="s">
        <v>26</v>
      </c>
      <c r="I14" s="129"/>
      <c r="J14" s="235" t="s">
        <v>27</v>
      </c>
      <c r="K14" s="236"/>
      <c r="L14" s="26" t="s">
        <v>107</v>
      </c>
      <c r="M14" s="26" t="s">
        <v>108</v>
      </c>
      <c r="N14" s="26" t="s">
        <v>109</v>
      </c>
      <c r="O14" s="30" t="s">
        <v>53</v>
      </c>
      <c r="P14" s="31" t="s">
        <v>11</v>
      </c>
      <c r="Q14" s="70">
        <f t="shared" ref="Q14:Q16" si="0">IF(L14="X",1,0)+IF(M14="X",1,0)+IF(N14="X",1,0)</f>
        <v>0</v>
      </c>
    </row>
    <row r="15" spans="1:17" ht="16.5" customHeight="1" x14ac:dyDescent="0.2">
      <c r="A15" s="246" t="s">
        <v>39</v>
      </c>
      <c r="B15" s="247"/>
      <c r="C15" s="247"/>
      <c r="D15" s="247"/>
      <c r="E15" s="248"/>
      <c r="F15" s="4"/>
      <c r="G15" s="22">
        <v>200</v>
      </c>
      <c r="H15" s="269"/>
      <c r="I15" s="270"/>
      <c r="J15" s="267"/>
      <c r="K15" s="268"/>
      <c r="L15" s="10"/>
      <c r="M15" s="10"/>
      <c r="N15" s="10"/>
      <c r="O15" s="9" t="str">
        <f t="shared" ref="O15:O16" si="1">IF(Q15&gt;0,IF(L15="X",0.2)+IF(M15="X",0.3)+IF(N15="X",0.5),CONCATENATE(""))</f>
        <v/>
      </c>
      <c r="P15" s="7">
        <f>IFERROR(SUM(F15*(G15*(1-O15))),G15*F15)</f>
        <v>0</v>
      </c>
      <c r="Q15" s="70">
        <f t="shared" si="0"/>
        <v>0</v>
      </c>
    </row>
    <row r="16" spans="1:17" ht="16.5" customHeight="1" thickBot="1" x14ac:dyDescent="0.25">
      <c r="A16" s="237" t="s">
        <v>13</v>
      </c>
      <c r="B16" s="238"/>
      <c r="C16" s="238"/>
      <c r="D16" s="238"/>
      <c r="E16" s="238"/>
      <c r="F16" s="8"/>
      <c r="G16" s="32">
        <v>400</v>
      </c>
      <c r="H16" s="239"/>
      <c r="I16" s="240"/>
      <c r="J16" s="115"/>
      <c r="K16" s="116"/>
      <c r="L16" s="11"/>
      <c r="M16" s="11"/>
      <c r="N16" s="11"/>
      <c r="O16" s="9" t="str">
        <f t="shared" si="1"/>
        <v/>
      </c>
      <c r="P16" s="7">
        <f>IFERROR(SUM(F16*(G16*(1-O16))),G16*F16)</f>
        <v>0</v>
      </c>
      <c r="Q16" s="70">
        <f t="shared" si="0"/>
        <v>0</v>
      </c>
    </row>
    <row r="17" spans="1:17" ht="16.5" customHeight="1" x14ac:dyDescent="0.2">
      <c r="A17" s="179" t="s">
        <v>117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7" ht="9" customHeigh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</row>
    <row r="19" spans="1:17" ht="13.5" thickBot="1" x14ac:dyDescent="0.25">
      <c r="A19" s="226" t="s">
        <v>102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</row>
    <row r="20" spans="1:17" ht="13.15" customHeight="1" x14ac:dyDescent="0.2">
      <c r="A20" s="113" t="s">
        <v>6</v>
      </c>
      <c r="B20" s="114"/>
      <c r="C20" s="114" t="s">
        <v>7</v>
      </c>
      <c r="D20" s="114"/>
      <c r="E20" s="120" t="s">
        <v>14</v>
      </c>
      <c r="F20" s="121"/>
      <c r="G20" s="121"/>
      <c r="H20" s="121"/>
      <c r="I20" s="121"/>
      <c r="J20" s="122"/>
      <c r="K20" s="117" t="s">
        <v>118</v>
      </c>
      <c r="L20" s="118"/>
      <c r="M20" s="118"/>
      <c r="N20" s="118"/>
      <c r="O20" s="118"/>
      <c r="P20" s="119"/>
    </row>
    <row r="21" spans="1:17" x14ac:dyDescent="0.2">
      <c r="A21" s="108" t="s">
        <v>8</v>
      </c>
      <c r="B21" s="109"/>
      <c r="C21" s="109" t="s">
        <v>8</v>
      </c>
      <c r="D21" s="109"/>
      <c r="E21" s="123"/>
      <c r="F21" s="124"/>
      <c r="G21" s="124"/>
      <c r="H21" s="124"/>
      <c r="I21" s="124"/>
      <c r="J21" s="125"/>
      <c r="K21" s="16" t="s">
        <v>16</v>
      </c>
      <c r="L21" s="16" t="s">
        <v>17</v>
      </c>
      <c r="M21" s="16" t="s">
        <v>15</v>
      </c>
      <c r="N21" s="17" t="s">
        <v>49</v>
      </c>
      <c r="O21" s="17" t="s">
        <v>50</v>
      </c>
      <c r="P21" s="18" t="s">
        <v>11</v>
      </c>
    </row>
    <row r="22" spans="1:17" ht="16.5" customHeight="1" x14ac:dyDescent="0.2">
      <c r="A22" s="130"/>
      <c r="B22" s="131"/>
      <c r="C22" s="131"/>
      <c r="D22" s="131"/>
      <c r="E22" s="126"/>
      <c r="F22" s="127"/>
      <c r="G22" s="127"/>
      <c r="H22" s="127"/>
      <c r="I22" s="127"/>
      <c r="J22" s="128"/>
      <c r="K22" s="19"/>
      <c r="L22" s="20"/>
      <c r="M22" s="20"/>
      <c r="N22" s="21" t="s">
        <v>44</v>
      </c>
      <c r="O22" s="22">
        <v>3.5</v>
      </c>
      <c r="P22" s="7">
        <f>((O22+K22)*L22)+M22</f>
        <v>0</v>
      </c>
    </row>
    <row r="23" spans="1:17" ht="16.5" customHeight="1" x14ac:dyDescent="0.2">
      <c r="A23" s="243"/>
      <c r="B23" s="242"/>
      <c r="C23" s="241"/>
      <c r="D23" s="242"/>
      <c r="E23" s="126"/>
      <c r="F23" s="127"/>
      <c r="G23" s="127"/>
      <c r="H23" s="127"/>
      <c r="I23" s="127"/>
      <c r="J23" s="128"/>
      <c r="K23" s="19"/>
      <c r="L23" s="20"/>
      <c r="M23" s="20"/>
      <c r="N23" s="21" t="s">
        <v>44</v>
      </c>
      <c r="O23" s="22">
        <v>3.5</v>
      </c>
      <c r="P23" s="7">
        <f t="shared" ref="P23:P25" si="2">((O23+K23)*L23)+M23</f>
        <v>0</v>
      </c>
    </row>
    <row r="24" spans="1:17" ht="16.5" customHeight="1" x14ac:dyDescent="0.2">
      <c r="A24" s="130"/>
      <c r="B24" s="131"/>
      <c r="C24" s="131"/>
      <c r="D24" s="131"/>
      <c r="E24" s="126"/>
      <c r="F24" s="127"/>
      <c r="G24" s="127"/>
      <c r="H24" s="127"/>
      <c r="I24" s="127"/>
      <c r="J24" s="128"/>
      <c r="K24" s="19"/>
      <c r="L24" s="20"/>
      <c r="M24" s="20"/>
      <c r="N24" s="21" t="s">
        <v>44</v>
      </c>
      <c r="O24" s="22">
        <v>3.5</v>
      </c>
      <c r="P24" s="7">
        <f t="shared" si="2"/>
        <v>0</v>
      </c>
    </row>
    <row r="25" spans="1:17" ht="16.5" customHeight="1" x14ac:dyDescent="0.2">
      <c r="A25" s="132"/>
      <c r="B25" s="133"/>
      <c r="C25" s="278"/>
      <c r="D25" s="133"/>
      <c r="E25" s="126"/>
      <c r="F25" s="127"/>
      <c r="G25" s="127"/>
      <c r="H25" s="127"/>
      <c r="I25" s="127"/>
      <c r="J25" s="128"/>
      <c r="K25" s="23"/>
      <c r="L25" s="20"/>
      <c r="M25" s="20"/>
      <c r="N25" s="21" t="s">
        <v>44</v>
      </c>
      <c r="O25" s="22">
        <v>3.5</v>
      </c>
      <c r="P25" s="7">
        <f t="shared" si="2"/>
        <v>0</v>
      </c>
    </row>
    <row r="26" spans="1:17" ht="16.5" customHeight="1" thickBot="1" x14ac:dyDescent="0.25">
      <c r="A26" s="264" t="s">
        <v>28</v>
      </c>
      <c r="B26" s="265"/>
      <c r="C26" s="265"/>
      <c r="D26" s="266"/>
      <c r="E26" s="216"/>
      <c r="F26" s="217"/>
      <c r="G26" s="217"/>
      <c r="H26" s="217"/>
      <c r="I26" s="217"/>
      <c r="J26" s="217"/>
      <c r="K26" s="218"/>
      <c r="L26" s="271"/>
      <c r="M26" s="272"/>
      <c r="N26" s="273"/>
      <c r="O26" s="274"/>
      <c r="P26" s="24"/>
    </row>
    <row r="27" spans="1:17" ht="9" customHeight="1" x14ac:dyDescent="0.2">
      <c r="A27" s="184" t="s">
        <v>18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</row>
    <row r="28" spans="1:17" ht="19.5" customHeight="1" thickBot="1" x14ac:dyDescent="0.25">
      <c r="A28" s="226" t="s">
        <v>103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1"/>
    </row>
    <row r="29" spans="1:17" x14ac:dyDescent="0.2">
      <c r="A29" s="275" t="s">
        <v>119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  <c r="L29" s="134"/>
      <c r="M29" s="135"/>
      <c r="N29" s="135"/>
      <c r="O29" s="135"/>
      <c r="P29" s="15" t="s">
        <v>11</v>
      </c>
    </row>
    <row r="30" spans="1:17" ht="16.5" customHeight="1" thickBot="1" x14ac:dyDescent="0.25">
      <c r="A30" s="249" t="s">
        <v>43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  <c r="L30" s="182"/>
      <c r="M30" s="183"/>
      <c r="N30" s="183"/>
      <c r="O30" s="183"/>
      <c r="P30" s="6">
        <v>0</v>
      </c>
    </row>
    <row r="31" spans="1:17" x14ac:dyDescent="0.2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</row>
    <row r="32" spans="1:17" ht="13.5" thickBot="1" x14ac:dyDescent="0.25">
      <c r="A32" s="226" t="s">
        <v>113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</row>
    <row r="33" spans="1:17" x14ac:dyDescent="0.2">
      <c r="A33" s="223" t="s">
        <v>19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  <c r="L33" s="134"/>
      <c r="M33" s="135"/>
      <c r="N33" s="135"/>
      <c r="O33" s="135"/>
      <c r="P33" s="15" t="s">
        <v>11</v>
      </c>
    </row>
    <row r="34" spans="1:17" ht="15" customHeight="1" x14ac:dyDescent="0.2">
      <c r="A34" s="221" t="s">
        <v>20</v>
      </c>
      <c r="B34" s="222"/>
      <c r="C34" s="230"/>
      <c r="D34" s="230"/>
      <c r="E34" s="230"/>
      <c r="F34" s="230"/>
      <c r="G34" s="230"/>
      <c r="H34" s="230"/>
      <c r="I34" s="230"/>
      <c r="J34" s="230"/>
      <c r="K34" s="231"/>
      <c r="L34" s="227"/>
      <c r="M34" s="228"/>
      <c r="N34" s="228"/>
      <c r="O34" s="228"/>
      <c r="P34" s="7">
        <v>0</v>
      </c>
    </row>
    <row r="35" spans="1:17" ht="15" customHeight="1" x14ac:dyDescent="0.2">
      <c r="A35" s="221" t="s">
        <v>20</v>
      </c>
      <c r="B35" s="222"/>
      <c r="C35" s="230"/>
      <c r="D35" s="230"/>
      <c r="E35" s="230"/>
      <c r="F35" s="230"/>
      <c r="G35" s="230"/>
      <c r="H35" s="230"/>
      <c r="I35" s="230"/>
      <c r="J35" s="230"/>
      <c r="K35" s="231"/>
      <c r="L35" s="227"/>
      <c r="M35" s="228"/>
      <c r="N35" s="228"/>
      <c r="O35" s="228"/>
      <c r="P35" s="7">
        <v>0</v>
      </c>
    </row>
    <row r="36" spans="1:17" ht="15" customHeight="1" x14ac:dyDescent="0.2">
      <c r="A36" s="221" t="s">
        <v>20</v>
      </c>
      <c r="B36" s="222"/>
      <c r="C36" s="230"/>
      <c r="D36" s="230"/>
      <c r="E36" s="230"/>
      <c r="F36" s="230"/>
      <c r="G36" s="230"/>
      <c r="H36" s="230"/>
      <c r="I36" s="230"/>
      <c r="J36" s="230"/>
      <c r="K36" s="231"/>
      <c r="L36" s="227"/>
      <c r="M36" s="228"/>
      <c r="N36" s="228"/>
      <c r="O36" s="228"/>
      <c r="P36" s="7">
        <v>0</v>
      </c>
    </row>
    <row r="37" spans="1:17" ht="15" customHeight="1" x14ac:dyDescent="0.2">
      <c r="A37" s="221" t="s">
        <v>20</v>
      </c>
      <c r="B37" s="222"/>
      <c r="C37" s="230"/>
      <c r="D37" s="230"/>
      <c r="E37" s="230"/>
      <c r="F37" s="230"/>
      <c r="G37" s="230"/>
      <c r="H37" s="230"/>
      <c r="I37" s="230"/>
      <c r="J37" s="230"/>
      <c r="K37" s="231"/>
      <c r="L37" s="227"/>
      <c r="M37" s="228"/>
      <c r="N37" s="228"/>
      <c r="O37" s="228"/>
      <c r="P37" s="34">
        <v>0</v>
      </c>
    </row>
    <row r="38" spans="1:17" ht="15" customHeight="1" thickBot="1" x14ac:dyDescent="0.25">
      <c r="A38" s="249" t="s">
        <v>20</v>
      </c>
      <c r="B38" s="250"/>
      <c r="C38" s="219"/>
      <c r="D38" s="219"/>
      <c r="E38" s="219"/>
      <c r="F38" s="219"/>
      <c r="G38" s="219"/>
      <c r="H38" s="219"/>
      <c r="I38" s="219"/>
      <c r="J38" s="219"/>
      <c r="K38" s="220"/>
      <c r="L38" s="244"/>
      <c r="M38" s="245"/>
      <c r="N38" s="245"/>
      <c r="O38" s="245"/>
      <c r="P38" s="6">
        <v>0</v>
      </c>
    </row>
    <row r="39" spans="1:17" ht="15" customHeight="1" thickBot="1" x14ac:dyDescent="0.2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</row>
    <row r="40" spans="1:17" s="3" customFormat="1" ht="25.5" customHeight="1" thickBot="1" x14ac:dyDescent="0.25">
      <c r="A40" s="105" t="s">
        <v>21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7"/>
      <c r="L40" s="214"/>
      <c r="M40" s="215"/>
      <c r="N40" s="215"/>
      <c r="O40" s="215"/>
      <c r="P40" s="2">
        <f>+SUM(P13,P15:P16,P22:P25,P30,P34:P38)</f>
        <v>0</v>
      </c>
    </row>
    <row r="41" spans="1:17" ht="1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</row>
    <row r="42" spans="1:17" ht="18" customHeight="1" x14ac:dyDescent="0.2">
      <c r="A42" s="150" t="s">
        <v>22</v>
      </c>
      <c r="B42" s="151"/>
      <c r="C42" s="151"/>
      <c r="D42" s="152"/>
      <c r="E42" s="166"/>
      <c r="F42" s="167"/>
      <c r="G42" s="167"/>
      <c r="H42" s="167"/>
      <c r="I42" s="168"/>
      <c r="J42" s="156"/>
      <c r="K42" s="96"/>
      <c r="L42" s="96"/>
      <c r="M42" s="96"/>
      <c r="N42" s="96"/>
      <c r="O42" s="96"/>
      <c r="P42" s="157"/>
    </row>
    <row r="43" spans="1:17" ht="18" customHeight="1" x14ac:dyDescent="0.2">
      <c r="A43" s="153"/>
      <c r="B43" s="154"/>
      <c r="C43" s="154"/>
      <c r="D43" s="155"/>
      <c r="E43" s="144"/>
      <c r="F43" s="145"/>
      <c r="G43" s="145"/>
      <c r="H43" s="145"/>
      <c r="I43" s="146"/>
      <c r="J43" s="158"/>
      <c r="K43" s="92"/>
      <c r="L43" s="92"/>
      <c r="M43" s="92"/>
      <c r="N43" s="92"/>
      <c r="O43" s="92"/>
      <c r="P43" s="159"/>
    </row>
    <row r="44" spans="1:17" ht="18" customHeight="1" x14ac:dyDescent="0.2">
      <c r="A44" s="172" t="s">
        <v>32</v>
      </c>
      <c r="B44" s="173"/>
      <c r="C44" s="173"/>
      <c r="D44" s="174"/>
      <c r="E44" s="163"/>
      <c r="F44" s="164"/>
      <c r="G44" s="164"/>
      <c r="H44" s="164"/>
      <c r="I44" s="165"/>
      <c r="J44" s="158"/>
      <c r="K44" s="92"/>
      <c r="L44" s="92"/>
      <c r="M44" s="92"/>
      <c r="N44" s="92"/>
      <c r="O44" s="92"/>
      <c r="P44" s="159"/>
    </row>
    <row r="45" spans="1:17" ht="18" customHeight="1" x14ac:dyDescent="0.2">
      <c r="A45" s="172" t="s">
        <v>36</v>
      </c>
      <c r="B45" s="173"/>
      <c r="C45" s="173"/>
      <c r="D45" s="174"/>
      <c r="E45" s="163"/>
      <c r="F45" s="164"/>
      <c r="G45" s="164"/>
      <c r="H45" s="164"/>
      <c r="I45" s="165"/>
      <c r="J45" s="158"/>
      <c r="K45" s="92"/>
      <c r="L45" s="92"/>
      <c r="M45" s="92"/>
      <c r="N45" s="92"/>
      <c r="O45" s="92"/>
      <c r="P45" s="159"/>
    </row>
    <row r="46" spans="1:17" ht="18" customHeight="1" thickBot="1" x14ac:dyDescent="0.25">
      <c r="A46" s="147" t="s">
        <v>8</v>
      </c>
      <c r="B46" s="148"/>
      <c r="C46" s="148"/>
      <c r="D46" s="149"/>
      <c r="E46" s="169"/>
      <c r="F46" s="170"/>
      <c r="G46" s="170"/>
      <c r="H46" s="170"/>
      <c r="I46" s="171"/>
      <c r="J46" s="160" t="s">
        <v>116</v>
      </c>
      <c r="K46" s="161"/>
      <c r="L46" s="161"/>
      <c r="M46" s="161"/>
      <c r="N46" s="161"/>
      <c r="O46" s="161"/>
      <c r="P46" s="162"/>
    </row>
    <row r="47" spans="1:17" x14ac:dyDescent="0.2">
      <c r="A47" s="96"/>
      <c r="B47" s="96"/>
      <c r="C47" s="96"/>
      <c r="D47" s="96"/>
      <c r="E47" s="96"/>
      <c r="F47" s="96"/>
      <c r="G47" s="96"/>
      <c r="H47" s="96"/>
      <c r="I47" s="96"/>
      <c r="J47" s="73"/>
      <c r="K47" s="73"/>
      <c r="L47" s="73"/>
      <c r="M47" s="73"/>
      <c r="N47" s="73"/>
      <c r="O47" s="73"/>
      <c r="P47" s="73"/>
    </row>
    <row r="48" spans="1:17" x14ac:dyDescent="0.2">
      <c r="A48" s="92"/>
      <c r="B48" s="92"/>
      <c r="C48" s="92"/>
      <c r="D48" s="92"/>
      <c r="E48" s="92"/>
      <c r="F48" s="92"/>
      <c r="G48" s="92"/>
      <c r="H48" s="92"/>
      <c r="I48" s="92"/>
    </row>
    <row r="49" spans="1:18" x14ac:dyDescent="0.2">
      <c r="A49" s="92"/>
      <c r="B49" s="92"/>
      <c r="C49" s="92"/>
      <c r="D49" s="92"/>
      <c r="E49" s="92"/>
      <c r="F49" s="92"/>
      <c r="G49" s="92"/>
      <c r="H49" s="92"/>
      <c r="I49" s="92"/>
    </row>
    <row r="50" spans="1:18" x14ac:dyDescent="0.2">
      <c r="A50" s="97"/>
      <c r="B50" s="97"/>
      <c r="C50" s="97"/>
      <c r="D50" s="97"/>
      <c r="E50" s="97"/>
      <c r="F50" s="97"/>
      <c r="G50" s="97"/>
      <c r="H50" s="97"/>
      <c r="I50" s="97"/>
      <c r="J50" s="92"/>
      <c r="K50" s="92"/>
      <c r="L50" s="92"/>
      <c r="M50" s="92"/>
      <c r="N50" s="92"/>
      <c r="O50" s="92"/>
      <c r="P50" s="92"/>
    </row>
    <row r="51" spans="1:18" ht="15" x14ac:dyDescent="0.2">
      <c r="A51" s="93" t="str">
        <f>PROPER(C3) &amp;" (signatur)"</f>
        <v xml:space="preserve">  (signatur)</v>
      </c>
      <c r="B51" s="93"/>
      <c r="C51" s="93"/>
      <c r="D51" s="93"/>
      <c r="E51" s="93"/>
      <c r="F51" s="93"/>
      <c r="G51" s="93"/>
      <c r="H51" s="93"/>
      <c r="I51" s="93"/>
      <c r="J51" s="92"/>
      <c r="K51" s="92"/>
      <c r="L51" s="92"/>
      <c r="M51" s="92"/>
      <c r="N51" s="92"/>
      <c r="O51" s="92"/>
      <c r="P51" s="92"/>
    </row>
    <row r="52" spans="1:18" ht="15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7"/>
      <c r="K52" s="87"/>
      <c r="L52" s="87"/>
      <c r="M52" s="87"/>
      <c r="N52" s="87"/>
      <c r="O52" s="87"/>
      <c r="P52" s="87"/>
    </row>
    <row r="53" spans="1:18" ht="13.5" thickBot="1" x14ac:dyDescent="0.25">
      <c r="A53" s="90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1:18" ht="15" thickBot="1" x14ac:dyDescent="0.25">
      <c r="A54" s="339" t="s">
        <v>120</v>
      </c>
      <c r="B54" s="338"/>
      <c r="C54" s="338"/>
      <c r="D54" s="338"/>
      <c r="E54" s="338"/>
      <c r="F54" s="338"/>
      <c r="G54" s="338"/>
      <c r="H54" s="81"/>
      <c r="I54" s="81"/>
      <c r="J54" s="71"/>
      <c r="K54" s="95"/>
      <c r="L54" s="95"/>
      <c r="M54" s="95"/>
      <c r="N54" s="95"/>
      <c r="O54" s="81"/>
      <c r="P54" s="81"/>
      <c r="Q54" s="77"/>
    </row>
    <row r="55" spans="1:18" ht="15" customHeight="1" x14ac:dyDescent="0.2">
      <c r="A55" s="91"/>
      <c r="B55" s="91"/>
      <c r="C55" s="94"/>
      <c r="D55" s="94"/>
      <c r="E55" s="94"/>
      <c r="F55" s="94"/>
      <c r="G55" s="94"/>
      <c r="H55" s="82"/>
      <c r="I55" s="82"/>
      <c r="J55" s="72"/>
      <c r="K55" s="98"/>
      <c r="L55" s="94"/>
      <c r="M55" s="94"/>
      <c r="N55" s="94"/>
      <c r="O55" s="82"/>
      <c r="P55" s="82"/>
      <c r="Q55" s="78">
        <v>380</v>
      </c>
      <c r="R55" s="74">
        <v>280</v>
      </c>
    </row>
    <row r="56" spans="1:18" ht="15" customHeight="1" x14ac:dyDescent="0.2">
      <c r="A56" s="91"/>
      <c r="B56" s="91"/>
      <c r="C56" s="94"/>
      <c r="D56" s="94"/>
      <c r="E56" s="94"/>
      <c r="F56" s="94"/>
      <c r="G56" s="94"/>
      <c r="H56" s="82"/>
      <c r="I56" s="82"/>
      <c r="J56" s="72"/>
      <c r="K56" s="98"/>
      <c r="L56" s="94"/>
      <c r="M56" s="94"/>
      <c r="N56" s="94"/>
      <c r="O56" s="82"/>
      <c r="P56" s="82"/>
      <c r="Q56" s="79">
        <v>380</v>
      </c>
      <c r="R56" s="75">
        <v>280</v>
      </c>
    </row>
    <row r="57" spans="1:18" ht="14.25" x14ac:dyDescent="0.2">
      <c r="A57" s="91"/>
      <c r="B57" s="91"/>
      <c r="C57" s="94"/>
      <c r="D57" s="94"/>
      <c r="E57" s="94"/>
      <c r="F57" s="94"/>
      <c r="G57" s="94"/>
      <c r="H57" s="82"/>
      <c r="I57" s="82"/>
      <c r="J57" s="72"/>
      <c r="K57" s="98"/>
      <c r="L57" s="94"/>
      <c r="M57" s="94"/>
      <c r="N57" s="94"/>
      <c r="O57" s="82"/>
      <c r="P57" s="82"/>
      <c r="Q57" s="79">
        <v>290</v>
      </c>
      <c r="R57" s="75">
        <v>240</v>
      </c>
    </row>
    <row r="58" spans="1:18" ht="14.25" x14ac:dyDescent="0.2">
      <c r="A58" s="91"/>
      <c r="B58" s="91"/>
      <c r="C58" s="94"/>
      <c r="D58" s="94"/>
      <c r="E58" s="94"/>
      <c r="F58" s="94"/>
      <c r="G58" s="94"/>
      <c r="H58" s="82"/>
      <c r="I58" s="82"/>
      <c r="J58" s="72"/>
      <c r="K58" s="98"/>
      <c r="L58" s="94"/>
      <c r="M58" s="94"/>
      <c r="N58" s="94"/>
      <c r="O58" s="83"/>
      <c r="P58" s="83"/>
      <c r="Q58" s="79">
        <v>290</v>
      </c>
      <c r="R58" s="75">
        <v>240</v>
      </c>
    </row>
    <row r="59" spans="1:18" ht="15" thickBot="1" x14ac:dyDescent="0.25">
      <c r="A59" s="91"/>
      <c r="B59" s="91"/>
      <c r="C59" s="94"/>
      <c r="D59" s="94"/>
      <c r="E59" s="94"/>
      <c r="F59" s="94"/>
      <c r="G59" s="94"/>
      <c r="H59" s="82"/>
      <c r="I59" s="82"/>
      <c r="J59" s="72"/>
      <c r="K59" s="98"/>
      <c r="L59" s="94"/>
      <c r="M59" s="94"/>
      <c r="N59" s="94"/>
      <c r="O59" s="83"/>
      <c r="P59" s="83"/>
      <c r="Q59" s="80">
        <v>290</v>
      </c>
      <c r="R59" s="76">
        <v>240</v>
      </c>
    </row>
    <row r="60" spans="1:18" ht="14.25" x14ac:dyDescent="0.2">
      <c r="A60" s="91"/>
      <c r="B60" s="91"/>
      <c r="C60" s="84"/>
      <c r="D60" s="84"/>
      <c r="E60" s="84"/>
      <c r="F60" s="84"/>
      <c r="G60" s="84"/>
      <c r="H60" s="82"/>
      <c r="I60" s="82"/>
      <c r="J60" s="72"/>
      <c r="K60" s="91"/>
      <c r="L60" s="94"/>
      <c r="M60" s="94"/>
      <c r="N60" s="94"/>
      <c r="O60" s="83"/>
      <c r="P60" s="83"/>
    </row>
    <row r="61" spans="1:18" ht="14.25" x14ac:dyDescent="0.2">
      <c r="A61" s="91"/>
      <c r="B61" s="91"/>
      <c r="C61" s="84"/>
      <c r="D61" s="84"/>
      <c r="E61" s="84"/>
      <c r="F61" s="84"/>
      <c r="G61" s="84"/>
      <c r="H61" s="82"/>
      <c r="I61" s="82"/>
      <c r="J61" s="72"/>
      <c r="K61" s="91"/>
      <c r="L61" s="94"/>
      <c r="M61" s="94"/>
      <c r="N61" s="94"/>
      <c r="O61" s="83"/>
      <c r="P61" s="83"/>
    </row>
    <row r="62" spans="1:18" ht="14.25" x14ac:dyDescent="0.2">
      <c r="A62" s="91"/>
      <c r="B62" s="91"/>
      <c r="C62" s="84"/>
      <c r="D62" s="84"/>
      <c r="E62" s="84"/>
      <c r="F62" s="84"/>
      <c r="G62" s="84"/>
      <c r="H62" s="82"/>
      <c r="I62" s="82"/>
      <c r="J62" s="72"/>
      <c r="K62" s="91"/>
      <c r="L62" s="94"/>
      <c r="M62" s="94"/>
      <c r="N62" s="94"/>
      <c r="O62" s="83"/>
      <c r="P62" s="83"/>
    </row>
    <row r="63" spans="1:18" ht="14.25" x14ac:dyDescent="0.2">
      <c r="A63" s="91"/>
      <c r="B63" s="91"/>
      <c r="C63" s="84"/>
      <c r="D63" s="84"/>
      <c r="E63" s="84"/>
      <c r="F63" s="84"/>
      <c r="G63" s="84"/>
      <c r="H63" s="82"/>
      <c r="I63" s="82"/>
      <c r="J63" s="72"/>
      <c r="K63" s="91"/>
      <c r="L63" s="94"/>
      <c r="M63" s="94"/>
      <c r="N63" s="94"/>
      <c r="O63" s="83"/>
      <c r="P63" s="83"/>
    </row>
    <row r="64" spans="1:18" ht="14.25" x14ac:dyDescent="0.2">
      <c r="A64" s="91"/>
      <c r="B64" s="91"/>
      <c r="C64" s="84"/>
      <c r="D64" s="84"/>
      <c r="E64" s="84"/>
      <c r="F64" s="84"/>
      <c r="G64" s="84"/>
      <c r="H64" s="82"/>
      <c r="I64" s="82"/>
      <c r="J64" s="72"/>
      <c r="K64" s="91"/>
      <c r="L64" s="94"/>
      <c r="M64" s="94"/>
      <c r="N64" s="94"/>
      <c r="O64" s="83"/>
      <c r="P64" s="83"/>
    </row>
    <row r="65" spans="1:16" ht="14.25" x14ac:dyDescent="0.2">
      <c r="A65" s="91"/>
      <c r="B65" s="91"/>
      <c r="C65" s="84"/>
      <c r="D65" s="84"/>
      <c r="E65" s="84"/>
      <c r="F65" s="84"/>
      <c r="G65" s="84"/>
      <c r="H65" s="82"/>
      <c r="I65" s="82"/>
      <c r="J65" s="72"/>
      <c r="K65" s="91"/>
      <c r="L65" s="94"/>
      <c r="M65" s="94"/>
      <c r="N65" s="94"/>
      <c r="O65" s="83"/>
      <c r="P65" s="83"/>
    </row>
    <row r="66" spans="1:16" ht="15" customHeight="1" x14ac:dyDescent="0.2">
      <c r="A66" s="91"/>
      <c r="B66" s="91"/>
      <c r="C66" s="84"/>
      <c r="D66" s="84"/>
      <c r="E66" s="84"/>
      <c r="F66" s="84"/>
      <c r="G66" s="84"/>
      <c r="H66" s="82"/>
      <c r="I66" s="82"/>
      <c r="J66" s="72"/>
      <c r="K66" s="91"/>
      <c r="L66" s="94"/>
      <c r="M66" s="94"/>
      <c r="N66" s="94"/>
      <c r="O66" s="83"/>
      <c r="P66" s="83"/>
    </row>
    <row r="67" spans="1:16" ht="14.25" x14ac:dyDescent="0.2">
      <c r="A67" s="91"/>
      <c r="B67" s="91"/>
      <c r="C67" s="84"/>
      <c r="D67" s="84"/>
      <c r="E67" s="84"/>
      <c r="F67" s="84"/>
      <c r="G67" s="84"/>
      <c r="H67" s="82"/>
      <c r="I67" s="82"/>
      <c r="J67" s="72"/>
      <c r="K67" s="91"/>
      <c r="L67" s="94"/>
      <c r="M67" s="94"/>
      <c r="N67" s="94"/>
      <c r="O67" s="83"/>
      <c r="P67" s="83"/>
    </row>
    <row r="68" spans="1:16" ht="14.25" x14ac:dyDescent="0.2">
      <c r="A68" s="91"/>
      <c r="B68" s="91"/>
      <c r="C68" s="94"/>
      <c r="D68" s="94"/>
      <c r="E68" s="94"/>
      <c r="F68" s="94"/>
      <c r="G68" s="94"/>
      <c r="H68" s="82"/>
      <c r="I68" s="82"/>
      <c r="J68" s="72"/>
      <c r="K68" s="85"/>
      <c r="L68" s="94"/>
      <c r="M68" s="94"/>
      <c r="N68" s="94"/>
      <c r="O68" s="83"/>
      <c r="P68" s="83"/>
    </row>
    <row r="69" spans="1:16" ht="14.25" x14ac:dyDescent="0.2">
      <c r="A69" s="91"/>
      <c r="B69" s="91"/>
      <c r="C69" s="94"/>
      <c r="D69" s="94"/>
      <c r="E69" s="94"/>
      <c r="F69" s="94"/>
      <c r="G69" s="94"/>
      <c r="H69" s="82"/>
      <c r="I69" s="82"/>
      <c r="J69" s="72"/>
      <c r="K69" s="85"/>
      <c r="L69" s="94"/>
      <c r="M69" s="94"/>
      <c r="N69" s="94"/>
      <c r="O69" s="83"/>
      <c r="P69" s="83"/>
    </row>
    <row r="70" spans="1:16" ht="14.25" x14ac:dyDescent="0.2">
      <c r="A70" s="91"/>
      <c r="B70" s="91"/>
      <c r="C70" s="94"/>
      <c r="D70" s="94"/>
      <c r="E70" s="94"/>
      <c r="F70" s="94"/>
      <c r="G70" s="94"/>
      <c r="H70" s="83"/>
      <c r="I70" s="83"/>
      <c r="J70" s="72"/>
      <c r="K70" s="85"/>
      <c r="L70" s="94"/>
      <c r="M70" s="94"/>
      <c r="N70" s="94"/>
      <c r="O70" s="83"/>
      <c r="P70" s="83"/>
    </row>
    <row r="71" spans="1:16" ht="14.25" x14ac:dyDescent="0.2">
      <c r="A71" s="91"/>
      <c r="B71" s="91"/>
      <c r="C71" s="94"/>
      <c r="D71" s="94"/>
      <c r="E71" s="94"/>
      <c r="F71" s="94"/>
      <c r="G71" s="94"/>
      <c r="H71" s="83"/>
      <c r="I71" s="83"/>
      <c r="J71" s="72"/>
      <c r="K71" s="85"/>
      <c r="L71" s="94"/>
      <c r="M71" s="94"/>
      <c r="N71" s="94"/>
      <c r="O71" s="83"/>
      <c r="P71" s="83"/>
    </row>
    <row r="72" spans="1:16" ht="15" customHeight="1" x14ac:dyDescent="0.2">
      <c r="A72" s="86"/>
      <c r="C72" s="94"/>
      <c r="D72" s="94"/>
      <c r="E72" s="94"/>
      <c r="F72" s="94"/>
      <c r="G72" s="94"/>
      <c r="H72" s="82"/>
      <c r="I72" s="82"/>
      <c r="J72" s="72"/>
      <c r="K72" s="85"/>
      <c r="L72" s="94"/>
      <c r="M72" s="94"/>
      <c r="N72" s="94"/>
      <c r="O72" s="83"/>
      <c r="P72" s="83"/>
    </row>
    <row r="73" spans="1:16" ht="14.25" x14ac:dyDescent="0.2">
      <c r="A73" s="86"/>
      <c r="B73" s="86"/>
      <c r="C73" s="94"/>
      <c r="D73" s="94"/>
      <c r="E73" s="94"/>
      <c r="F73" s="94"/>
      <c r="G73" s="94"/>
      <c r="H73" s="82"/>
      <c r="I73" s="82"/>
      <c r="J73" s="72"/>
      <c r="K73" s="85"/>
      <c r="L73" s="84"/>
      <c r="M73" s="84"/>
      <c r="N73" s="84"/>
      <c r="O73" s="83"/>
      <c r="P73" s="83"/>
    </row>
    <row r="74" spans="1:16" ht="14.25" x14ac:dyDescent="0.2">
      <c r="A74" s="86"/>
      <c r="B74" s="86"/>
      <c r="C74" s="94"/>
      <c r="D74" s="94"/>
      <c r="E74" s="94"/>
      <c r="F74" s="94"/>
      <c r="G74" s="94"/>
      <c r="H74" s="83"/>
      <c r="I74" s="83"/>
      <c r="J74" s="72"/>
      <c r="K74" s="85"/>
      <c r="L74" s="84"/>
      <c r="M74" s="84"/>
      <c r="N74" s="84"/>
      <c r="O74" s="83"/>
      <c r="P74" s="83"/>
    </row>
    <row r="75" spans="1:16" ht="14.25" x14ac:dyDescent="0.2">
      <c r="A75" s="86"/>
      <c r="B75" s="86"/>
      <c r="C75" s="94"/>
      <c r="D75" s="94"/>
      <c r="E75" s="94"/>
      <c r="F75" s="94"/>
      <c r="G75" s="94"/>
      <c r="H75" s="83"/>
      <c r="I75" s="83"/>
      <c r="J75" s="72"/>
      <c r="K75" s="85"/>
      <c r="L75" s="94"/>
      <c r="M75" s="94"/>
      <c r="N75" s="94"/>
      <c r="O75" s="83"/>
      <c r="P75" s="83"/>
    </row>
    <row r="79" spans="1:16" x14ac:dyDescent="0.2">
      <c r="A79" s="5"/>
    </row>
    <row r="94" spans="1:1" x14ac:dyDescent="0.2">
      <c r="A94" s="5"/>
    </row>
  </sheetData>
  <dataConsolidate/>
  <mergeCells count="146">
    <mergeCell ref="C72:G72"/>
    <mergeCell ref="C73:G73"/>
    <mergeCell ref="C74:G74"/>
    <mergeCell ref="C75:G75"/>
    <mergeCell ref="L60:N60"/>
    <mergeCell ref="L61:N61"/>
    <mergeCell ref="L62:N62"/>
    <mergeCell ref="L63:N63"/>
    <mergeCell ref="L64:N64"/>
    <mergeCell ref="C68:G68"/>
    <mergeCell ref="L72:N72"/>
    <mergeCell ref="L75:N75"/>
    <mergeCell ref="L69:N69"/>
    <mergeCell ref="L68:N68"/>
    <mergeCell ref="K64:K67"/>
    <mergeCell ref="K60:K63"/>
    <mergeCell ref="L65:N65"/>
    <mergeCell ref="L66:N66"/>
    <mergeCell ref="A10:P10"/>
    <mergeCell ref="A23:B23"/>
    <mergeCell ref="L38:O38"/>
    <mergeCell ref="A15:E15"/>
    <mergeCell ref="A30:K30"/>
    <mergeCell ref="A37:B37"/>
    <mergeCell ref="C37:K37"/>
    <mergeCell ref="A28:P28"/>
    <mergeCell ref="A12:E12"/>
    <mergeCell ref="A13:E13"/>
    <mergeCell ref="H12:K12"/>
    <mergeCell ref="H13:K13"/>
    <mergeCell ref="A38:B38"/>
    <mergeCell ref="C34:K34"/>
    <mergeCell ref="A26:D26"/>
    <mergeCell ref="E24:J24"/>
    <mergeCell ref="A31:P31"/>
    <mergeCell ref="J15:K15"/>
    <mergeCell ref="H15:I15"/>
    <mergeCell ref="L26:O26"/>
    <mergeCell ref="L37:O37"/>
    <mergeCell ref="A29:K29"/>
    <mergeCell ref="C25:D25"/>
    <mergeCell ref="E25:J25"/>
    <mergeCell ref="L40:O40"/>
    <mergeCell ref="E26:K26"/>
    <mergeCell ref="C38:K38"/>
    <mergeCell ref="A39:P39"/>
    <mergeCell ref="A34:B34"/>
    <mergeCell ref="A33:K33"/>
    <mergeCell ref="A32:P32"/>
    <mergeCell ref="L34:O34"/>
    <mergeCell ref="A1:P1"/>
    <mergeCell ref="A36:B36"/>
    <mergeCell ref="C36:K36"/>
    <mergeCell ref="L36:O36"/>
    <mergeCell ref="A14:E14"/>
    <mergeCell ref="A35:B35"/>
    <mergeCell ref="C35:K35"/>
    <mergeCell ref="L35:O35"/>
    <mergeCell ref="J14:K14"/>
    <mergeCell ref="A19:P19"/>
    <mergeCell ref="A16:E16"/>
    <mergeCell ref="A22:B22"/>
    <mergeCell ref="C22:D22"/>
    <mergeCell ref="H16:I16"/>
    <mergeCell ref="E23:J23"/>
    <mergeCell ref="C23:D23"/>
    <mergeCell ref="A9:P9"/>
    <mergeCell ref="A11:K11"/>
    <mergeCell ref="A17:P17"/>
    <mergeCell ref="A18:P18"/>
    <mergeCell ref="L30:O30"/>
    <mergeCell ref="L33:O33"/>
    <mergeCell ref="A27:P27"/>
    <mergeCell ref="A2:P2"/>
    <mergeCell ref="A8:P8"/>
    <mergeCell ref="C3:H3"/>
    <mergeCell ref="A3:B3"/>
    <mergeCell ref="C5:H5"/>
    <mergeCell ref="K3:P3"/>
    <mergeCell ref="I3:J3"/>
    <mergeCell ref="I4:J4"/>
    <mergeCell ref="I6:J6"/>
    <mergeCell ref="I5:J5"/>
    <mergeCell ref="C4:H4"/>
    <mergeCell ref="C6:H6"/>
    <mergeCell ref="K6:P6"/>
    <mergeCell ref="A4:B4"/>
    <mergeCell ref="A6:B6"/>
    <mergeCell ref="A5:B5"/>
    <mergeCell ref="A7:B7"/>
    <mergeCell ref="A42:D43"/>
    <mergeCell ref="J42:P45"/>
    <mergeCell ref="J46:P46"/>
    <mergeCell ref="E45:I45"/>
    <mergeCell ref="E42:I42"/>
    <mergeCell ref="E46:I46"/>
    <mergeCell ref="E44:I44"/>
    <mergeCell ref="A44:D44"/>
    <mergeCell ref="A45:D45"/>
    <mergeCell ref="C59:G59"/>
    <mergeCell ref="K55:K59"/>
    <mergeCell ref="K4:P4"/>
    <mergeCell ref="K5:P5"/>
    <mergeCell ref="A40:K40"/>
    <mergeCell ref="A21:B21"/>
    <mergeCell ref="L11:P11"/>
    <mergeCell ref="A20:B20"/>
    <mergeCell ref="C21:D21"/>
    <mergeCell ref="J16:K16"/>
    <mergeCell ref="C20:D20"/>
    <mergeCell ref="K20:P20"/>
    <mergeCell ref="E20:J21"/>
    <mergeCell ref="E22:J22"/>
    <mergeCell ref="H14:I14"/>
    <mergeCell ref="A24:B24"/>
    <mergeCell ref="C24:D24"/>
    <mergeCell ref="A25:B25"/>
    <mergeCell ref="L29:O29"/>
    <mergeCell ref="C7:H7"/>
    <mergeCell ref="I7:J7"/>
    <mergeCell ref="K7:P7"/>
    <mergeCell ref="E43:I43"/>
    <mergeCell ref="A46:D46"/>
    <mergeCell ref="A60:B65"/>
    <mergeCell ref="J50:P50"/>
    <mergeCell ref="A51:I51"/>
    <mergeCell ref="J51:P51"/>
    <mergeCell ref="A66:B71"/>
    <mergeCell ref="C69:G69"/>
    <mergeCell ref="C70:G70"/>
    <mergeCell ref="C71:G71"/>
    <mergeCell ref="L70:N70"/>
    <mergeCell ref="L71:N71"/>
    <mergeCell ref="L67:N67"/>
    <mergeCell ref="K54:N54"/>
    <mergeCell ref="A55:B59"/>
    <mergeCell ref="A47:I50"/>
    <mergeCell ref="L55:N55"/>
    <mergeCell ref="L56:N56"/>
    <mergeCell ref="L57:N57"/>
    <mergeCell ref="L58:N58"/>
    <mergeCell ref="L59:N59"/>
    <mergeCell ref="C55:G55"/>
    <mergeCell ref="C56:G56"/>
    <mergeCell ref="C57:G57"/>
    <mergeCell ref="C58:G58"/>
  </mergeCells>
  <phoneticPr fontId="0" type="noConversion"/>
  <dataValidations count="1">
    <dataValidation type="list" allowBlank="1" showInputMessage="1" showErrorMessage="1" sqref="N22:N25" xr:uid="{00000000-0002-0000-0000-000000000000}">
      <formula1>kjøretøy</formula1>
    </dataValidation>
  </dataValidations>
  <hyperlinks>
    <hyperlink ref="A54" r:id="rId1" xr:uid="{D305B247-864D-4364-8192-7A322E2B2CF0}"/>
  </hyperlinks>
  <printOptions horizontalCentered="1" verticalCentered="1"/>
  <pageMargins left="0.11811023622047245" right="0.11811023622047245" top="0" bottom="0" header="0" footer="0"/>
  <pageSetup paperSize="9" scale="69" orientation="portrait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Q114"/>
  <sheetViews>
    <sheetView showGridLines="0" showRuler="0" zoomScale="60" zoomScaleNormal="60" workbookViewId="0">
      <selection activeCell="L11" sqref="L11:P11"/>
    </sheetView>
  </sheetViews>
  <sheetFormatPr baseColWidth="10" defaultRowHeight="12.75" x14ac:dyDescent="0.2"/>
  <cols>
    <col min="1" max="1" width="4.140625" customWidth="1"/>
    <col min="2" max="2" width="6.5703125" customWidth="1"/>
    <col min="3" max="3" width="5.28515625" customWidth="1"/>
    <col min="4" max="4" width="4.28515625" customWidth="1"/>
    <col min="5" max="5" width="5.42578125" customWidth="1"/>
    <col min="6" max="6" width="4.42578125" customWidth="1"/>
    <col min="7" max="7" width="10.28515625" customWidth="1"/>
    <col min="8" max="8" width="9" customWidth="1"/>
    <col min="9" max="9" width="8.28515625" customWidth="1"/>
    <col min="10" max="12" width="7.7109375" customWidth="1"/>
    <col min="13" max="13" width="7.140625" customWidth="1"/>
    <col min="14" max="14" width="8.5703125" customWidth="1"/>
    <col min="15" max="15" width="9.42578125" customWidth="1"/>
    <col min="16" max="16" width="16.28515625" customWidth="1"/>
    <col min="17" max="25" width="11.5703125" customWidth="1"/>
  </cols>
  <sheetData>
    <row r="1" spans="1:16" ht="64.5" customHeight="1" x14ac:dyDescent="0.2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</row>
    <row r="2" spans="1:16" ht="14.25" customHeight="1" thickBot="1" x14ac:dyDescent="0.25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ht="16.5" customHeight="1" x14ac:dyDescent="0.2">
      <c r="A3" s="280" t="s">
        <v>1</v>
      </c>
      <c r="B3" s="281"/>
      <c r="C3" s="282" t="s">
        <v>41</v>
      </c>
      <c r="D3" s="282"/>
      <c r="E3" s="282"/>
      <c r="F3" s="282"/>
      <c r="G3" s="282"/>
      <c r="H3" s="282"/>
      <c r="I3" s="281" t="s">
        <v>2</v>
      </c>
      <c r="J3" s="281"/>
      <c r="K3" s="283">
        <v>1057299999</v>
      </c>
      <c r="L3" s="284"/>
      <c r="M3" s="284"/>
      <c r="N3" s="284"/>
      <c r="O3" s="284"/>
      <c r="P3" s="285"/>
    </row>
    <row r="4" spans="1:16" ht="16.5" customHeight="1" x14ac:dyDescent="0.2">
      <c r="A4" s="287" t="s">
        <v>3</v>
      </c>
      <c r="B4" s="196"/>
      <c r="C4" s="288" t="s">
        <v>105</v>
      </c>
      <c r="D4" s="288"/>
      <c r="E4" s="288"/>
      <c r="F4" s="288"/>
      <c r="G4" s="288"/>
      <c r="H4" s="288"/>
      <c r="I4" s="196" t="s">
        <v>4</v>
      </c>
      <c r="J4" s="196"/>
      <c r="K4" s="99">
        <v>99999999999</v>
      </c>
      <c r="L4" s="100"/>
      <c r="M4" s="100"/>
      <c r="N4" s="100"/>
      <c r="O4" s="100"/>
      <c r="P4" s="289"/>
    </row>
    <row r="5" spans="1:16" ht="16.5" customHeight="1" x14ac:dyDescent="0.2">
      <c r="A5" s="290" t="s">
        <v>111</v>
      </c>
      <c r="B5" s="211"/>
      <c r="C5" s="291">
        <v>1000</v>
      </c>
      <c r="D5" s="291"/>
      <c r="E5" s="291"/>
      <c r="F5" s="291"/>
      <c r="G5" s="291"/>
      <c r="H5" s="291"/>
      <c r="I5" s="199" t="s">
        <v>5</v>
      </c>
      <c r="J5" s="199"/>
      <c r="K5" s="102" t="s">
        <v>38</v>
      </c>
      <c r="L5" s="103"/>
      <c r="M5" s="103"/>
      <c r="N5" s="103"/>
      <c r="O5" s="103"/>
      <c r="P5" s="292"/>
    </row>
    <row r="6" spans="1:16" ht="16.5" customHeight="1" x14ac:dyDescent="0.2">
      <c r="A6" s="209" t="s">
        <v>33</v>
      </c>
      <c r="B6" s="197"/>
      <c r="C6" s="201" t="s">
        <v>37</v>
      </c>
      <c r="D6" s="202"/>
      <c r="E6" s="202"/>
      <c r="F6" s="202"/>
      <c r="G6" s="202"/>
      <c r="H6" s="203"/>
      <c r="I6" s="197" t="s">
        <v>23</v>
      </c>
      <c r="J6" s="198"/>
      <c r="K6" s="204">
        <v>987654</v>
      </c>
      <c r="L6" s="205"/>
      <c r="M6" s="205"/>
      <c r="N6" s="205"/>
      <c r="O6" s="205"/>
      <c r="P6" s="206"/>
    </row>
    <row r="7" spans="1:16" ht="17.25" customHeight="1" thickBot="1" x14ac:dyDescent="0.25">
      <c r="A7" s="212" t="s">
        <v>34</v>
      </c>
      <c r="B7" s="213"/>
      <c r="C7" s="136">
        <v>99663026</v>
      </c>
      <c r="D7" s="137"/>
      <c r="E7" s="137"/>
      <c r="F7" s="137"/>
      <c r="G7" s="137"/>
      <c r="H7" s="138"/>
      <c r="I7" s="139" t="s">
        <v>35</v>
      </c>
      <c r="J7" s="140"/>
      <c r="K7" s="286" t="s">
        <v>42</v>
      </c>
      <c r="L7" s="142"/>
      <c r="M7" s="142"/>
      <c r="N7" s="142"/>
      <c r="O7" s="142"/>
      <c r="P7" s="143"/>
    </row>
    <row r="8" spans="1:16" ht="17.25" customHeight="1" x14ac:dyDescent="0.2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</row>
    <row r="9" spans="1:16" ht="13.9" customHeight="1" x14ac:dyDescent="0.2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</row>
    <row r="10" spans="1:16" ht="13.5" thickBot="1" x14ac:dyDescent="0.25">
      <c r="A10" s="226" t="s">
        <v>101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</row>
    <row r="11" spans="1:16" ht="34.9" customHeight="1" x14ac:dyDescent="0.2">
      <c r="A11" s="293"/>
      <c r="B11" s="294"/>
      <c r="C11" s="294"/>
      <c r="D11" s="294"/>
      <c r="E11" s="294"/>
      <c r="F11" s="294"/>
      <c r="G11" s="294"/>
      <c r="H11" s="294"/>
      <c r="I11" s="294"/>
      <c r="J11" s="294"/>
      <c r="K11" s="295"/>
      <c r="L11" s="296" t="s">
        <v>110</v>
      </c>
      <c r="M11" s="297"/>
      <c r="N11" s="297"/>
      <c r="O11" s="297"/>
      <c r="P11" s="298"/>
    </row>
    <row r="12" spans="1:16" ht="25.5" x14ac:dyDescent="0.2">
      <c r="A12" s="252" t="s">
        <v>9</v>
      </c>
      <c r="B12" s="253"/>
      <c r="C12" s="253"/>
      <c r="D12" s="253"/>
      <c r="E12" s="254"/>
      <c r="F12" s="25" t="s">
        <v>25</v>
      </c>
      <c r="G12" s="25" t="s">
        <v>10</v>
      </c>
      <c r="H12" s="258" t="s">
        <v>24</v>
      </c>
      <c r="I12" s="259"/>
      <c r="J12" s="259"/>
      <c r="K12" s="260"/>
      <c r="L12" s="26" t="s">
        <v>107</v>
      </c>
      <c r="M12" s="26" t="s">
        <v>108</v>
      </c>
      <c r="N12" s="26" t="s">
        <v>109</v>
      </c>
      <c r="O12" s="26" t="s">
        <v>53</v>
      </c>
      <c r="P12" s="27" t="s">
        <v>11</v>
      </c>
    </row>
    <row r="13" spans="1:16" ht="17.25" customHeight="1" x14ac:dyDescent="0.2">
      <c r="A13" s="255" t="s">
        <v>40</v>
      </c>
      <c r="B13" s="256"/>
      <c r="C13" s="256"/>
      <c r="D13" s="256"/>
      <c r="E13" s="257"/>
      <c r="F13" s="14"/>
      <c r="G13" s="33">
        <v>710</v>
      </c>
      <c r="H13" s="261"/>
      <c r="I13" s="262"/>
      <c r="J13" s="262"/>
      <c r="K13" s="263"/>
      <c r="L13" s="10"/>
      <c r="M13" s="10"/>
      <c r="N13" s="10"/>
      <c r="O13" s="9">
        <f>IF(L13="X",0.2)+IF(M13="X",0.3)+IF(N13="X",0.5)</f>
        <v>0</v>
      </c>
      <c r="P13" s="7">
        <f>SUM(F13*(G13*(1-O13)))</f>
        <v>0</v>
      </c>
    </row>
    <row r="14" spans="1:16" ht="25.5" x14ac:dyDescent="0.2">
      <c r="A14" s="232" t="s">
        <v>12</v>
      </c>
      <c r="B14" s="233"/>
      <c r="C14" s="233"/>
      <c r="D14" s="233"/>
      <c r="E14" s="234"/>
      <c r="F14" s="28" t="s">
        <v>25</v>
      </c>
      <c r="G14" s="29" t="s">
        <v>10</v>
      </c>
      <c r="H14" s="129" t="s">
        <v>26</v>
      </c>
      <c r="I14" s="129"/>
      <c r="J14" s="235" t="s">
        <v>27</v>
      </c>
      <c r="K14" s="236"/>
      <c r="L14" s="26" t="s">
        <v>107</v>
      </c>
      <c r="M14" s="26" t="s">
        <v>108</v>
      </c>
      <c r="N14" s="26" t="s">
        <v>109</v>
      </c>
      <c r="O14" s="30" t="s">
        <v>53</v>
      </c>
      <c r="P14" s="31" t="s">
        <v>11</v>
      </c>
    </row>
    <row r="15" spans="1:16" ht="16.5" customHeight="1" x14ac:dyDescent="0.2">
      <c r="A15" s="246" t="s">
        <v>39</v>
      </c>
      <c r="B15" s="247"/>
      <c r="C15" s="247"/>
      <c r="D15" s="247"/>
      <c r="E15" s="248"/>
      <c r="F15" s="4"/>
      <c r="G15" s="22">
        <v>280</v>
      </c>
      <c r="H15" s="269"/>
      <c r="I15" s="270"/>
      <c r="J15" s="267"/>
      <c r="K15" s="268"/>
      <c r="L15" s="10"/>
      <c r="M15" s="10"/>
      <c r="N15" s="10"/>
      <c r="O15" s="9">
        <f>IF(L15="X",0.2)+IF(M15="X",0.3)+IF(N15="X",0.5)</f>
        <v>0</v>
      </c>
      <c r="P15" s="7">
        <f>SUM(F15*(G15*(1-O15)))</f>
        <v>0</v>
      </c>
    </row>
    <row r="16" spans="1:16" ht="16.5" customHeight="1" thickBot="1" x14ac:dyDescent="0.25">
      <c r="A16" s="237" t="s">
        <v>13</v>
      </c>
      <c r="B16" s="238"/>
      <c r="C16" s="238"/>
      <c r="D16" s="238"/>
      <c r="E16" s="238"/>
      <c r="F16" s="8"/>
      <c r="G16" s="32">
        <v>520</v>
      </c>
      <c r="H16" s="239"/>
      <c r="I16" s="240"/>
      <c r="J16" s="115"/>
      <c r="K16" s="116"/>
      <c r="L16" s="11"/>
      <c r="M16" s="11"/>
      <c r="N16" s="11"/>
      <c r="O16" s="9">
        <f>IF(L16="X",0.2)+IF(M16="X",0.3)+IF(N16="X",0.5)</f>
        <v>0</v>
      </c>
      <c r="P16" s="6">
        <f>SUM(F16*(G16*(1-O16)))</f>
        <v>0</v>
      </c>
    </row>
    <row r="17" spans="1:17" ht="16.5" customHeight="1" x14ac:dyDescent="0.2">
      <c r="A17" s="180" t="s">
        <v>52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7" ht="9" customHeigh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</row>
    <row r="19" spans="1:17" ht="13.5" thickBot="1" x14ac:dyDescent="0.25">
      <c r="A19" s="226" t="s">
        <v>102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</row>
    <row r="20" spans="1:17" ht="13.15" customHeight="1" x14ac:dyDescent="0.2">
      <c r="A20" s="113" t="s">
        <v>6</v>
      </c>
      <c r="B20" s="114"/>
      <c r="C20" s="114" t="s">
        <v>7</v>
      </c>
      <c r="D20" s="114"/>
      <c r="E20" s="120" t="s">
        <v>14</v>
      </c>
      <c r="F20" s="121"/>
      <c r="G20" s="121"/>
      <c r="H20" s="121"/>
      <c r="I20" s="121"/>
      <c r="J20" s="122"/>
      <c r="K20" s="117" t="s">
        <v>51</v>
      </c>
      <c r="L20" s="118"/>
      <c r="M20" s="118"/>
      <c r="N20" s="118"/>
      <c r="O20" s="118"/>
      <c r="P20" s="119"/>
    </row>
    <row r="21" spans="1:17" x14ac:dyDescent="0.2">
      <c r="A21" s="108" t="s">
        <v>8</v>
      </c>
      <c r="B21" s="109"/>
      <c r="C21" s="109" t="s">
        <v>8</v>
      </c>
      <c r="D21" s="109"/>
      <c r="E21" s="123"/>
      <c r="F21" s="124"/>
      <c r="G21" s="124"/>
      <c r="H21" s="124"/>
      <c r="I21" s="124"/>
      <c r="J21" s="125"/>
      <c r="K21" s="16" t="s">
        <v>16</v>
      </c>
      <c r="L21" s="16" t="s">
        <v>17</v>
      </c>
      <c r="M21" s="16" t="s">
        <v>15</v>
      </c>
      <c r="N21" s="17" t="s">
        <v>49</v>
      </c>
      <c r="O21" s="17" t="s">
        <v>50</v>
      </c>
      <c r="P21" s="18" t="s">
        <v>11</v>
      </c>
    </row>
    <row r="22" spans="1:17" ht="16.5" customHeight="1" x14ac:dyDescent="0.2">
      <c r="A22" s="130"/>
      <c r="B22" s="131"/>
      <c r="C22" s="131"/>
      <c r="D22" s="131"/>
      <c r="E22" s="126"/>
      <c r="F22" s="127"/>
      <c r="G22" s="127"/>
      <c r="H22" s="127"/>
      <c r="I22" s="127"/>
      <c r="J22" s="128"/>
      <c r="K22" s="19"/>
      <c r="L22" s="20"/>
      <c r="M22" s="20"/>
      <c r="N22" s="21" t="s">
        <v>44</v>
      </c>
      <c r="O22" s="22">
        <f>VLOOKUP(N22,Referanse!$A$1:$B$6,2,FALSE)</f>
        <v>4.03</v>
      </c>
      <c r="P22" s="7">
        <f>((O22+K22)*L22)+M22</f>
        <v>0</v>
      </c>
    </row>
    <row r="23" spans="1:17" ht="16.5" customHeight="1" x14ac:dyDescent="0.2">
      <c r="A23" s="243"/>
      <c r="B23" s="242"/>
      <c r="C23" s="241"/>
      <c r="D23" s="242"/>
      <c r="E23" s="126"/>
      <c r="F23" s="127"/>
      <c r="G23" s="127"/>
      <c r="H23" s="127"/>
      <c r="I23" s="127"/>
      <c r="J23" s="128"/>
      <c r="K23" s="19"/>
      <c r="L23" s="20"/>
      <c r="M23" s="20"/>
      <c r="N23" s="21" t="s">
        <v>44</v>
      </c>
      <c r="O23" s="22">
        <f>VLOOKUP(N23,Referanse!$A$1:$B$6,2,FALSE)</f>
        <v>4.03</v>
      </c>
      <c r="P23" s="7">
        <f t="shared" ref="P23:P25" si="0">((O23+K23)*L23)+M23</f>
        <v>0</v>
      </c>
    </row>
    <row r="24" spans="1:17" ht="16.5" customHeight="1" x14ac:dyDescent="0.2">
      <c r="A24" s="130"/>
      <c r="B24" s="131"/>
      <c r="C24" s="131"/>
      <c r="D24" s="131"/>
      <c r="E24" s="126"/>
      <c r="F24" s="127"/>
      <c r="G24" s="127"/>
      <c r="H24" s="127"/>
      <c r="I24" s="127"/>
      <c r="J24" s="128"/>
      <c r="K24" s="19"/>
      <c r="L24" s="20"/>
      <c r="M24" s="20"/>
      <c r="N24" s="21" t="s">
        <v>44</v>
      </c>
      <c r="O24" s="22">
        <f>VLOOKUP(N24,Referanse!$A$1:$B$6,2,FALSE)</f>
        <v>4.03</v>
      </c>
      <c r="P24" s="7">
        <f t="shared" si="0"/>
        <v>0</v>
      </c>
    </row>
    <row r="25" spans="1:17" ht="16.5" customHeight="1" x14ac:dyDescent="0.2">
      <c r="A25" s="132"/>
      <c r="B25" s="133"/>
      <c r="C25" s="278"/>
      <c r="D25" s="133"/>
      <c r="E25" s="126"/>
      <c r="F25" s="127"/>
      <c r="G25" s="127"/>
      <c r="H25" s="127"/>
      <c r="I25" s="127"/>
      <c r="J25" s="128"/>
      <c r="K25" s="23"/>
      <c r="L25" s="20"/>
      <c r="M25" s="20"/>
      <c r="N25" s="21" t="s">
        <v>44</v>
      </c>
      <c r="O25" s="22">
        <f>VLOOKUP(N25,Referanse!$A$1:$B$6,2,FALSE)</f>
        <v>4.03</v>
      </c>
      <c r="P25" s="7">
        <f t="shared" si="0"/>
        <v>0</v>
      </c>
    </row>
    <row r="26" spans="1:17" ht="16.5" customHeight="1" thickBot="1" x14ac:dyDescent="0.25">
      <c r="A26" s="264" t="s">
        <v>28</v>
      </c>
      <c r="B26" s="265"/>
      <c r="C26" s="265"/>
      <c r="D26" s="266"/>
      <c r="E26" s="216"/>
      <c r="F26" s="217"/>
      <c r="G26" s="217"/>
      <c r="H26" s="217"/>
      <c r="I26" s="217"/>
      <c r="J26" s="217"/>
      <c r="K26" s="218"/>
      <c r="L26" s="299"/>
      <c r="M26" s="300"/>
      <c r="N26" s="301"/>
      <c r="O26" s="302"/>
      <c r="P26" s="24"/>
    </row>
    <row r="27" spans="1:17" ht="9" customHeight="1" x14ac:dyDescent="0.2">
      <c r="A27" s="184" t="s">
        <v>18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</row>
    <row r="28" spans="1:17" ht="19.5" customHeight="1" thickBot="1" x14ac:dyDescent="0.25">
      <c r="A28" s="226" t="s">
        <v>103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1"/>
    </row>
    <row r="29" spans="1:17" x14ac:dyDescent="0.2">
      <c r="A29" s="330" t="s">
        <v>106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2"/>
      <c r="P29" s="15" t="s">
        <v>11</v>
      </c>
    </row>
    <row r="30" spans="1:17" ht="16.5" customHeight="1" thickBot="1" x14ac:dyDescent="0.25">
      <c r="A30" s="249" t="s">
        <v>43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  <c r="L30" s="182"/>
      <c r="M30" s="183"/>
      <c r="N30" s="183"/>
      <c r="O30" s="183"/>
      <c r="P30" s="6">
        <v>0</v>
      </c>
    </row>
    <row r="31" spans="1:17" x14ac:dyDescent="0.2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</row>
    <row r="32" spans="1:17" ht="13.5" thickBot="1" x14ac:dyDescent="0.25">
      <c r="A32" s="226" t="s">
        <v>104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</row>
    <row r="33" spans="1:17" x14ac:dyDescent="0.2">
      <c r="A33" s="223" t="s">
        <v>19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  <c r="L33" s="134"/>
      <c r="M33" s="135"/>
      <c r="N33" s="135"/>
      <c r="O33" s="135"/>
      <c r="P33" s="15" t="s">
        <v>11</v>
      </c>
    </row>
    <row r="34" spans="1:17" ht="15" customHeight="1" x14ac:dyDescent="0.2">
      <c r="A34" s="221" t="s">
        <v>20</v>
      </c>
      <c r="B34" s="222"/>
      <c r="C34" s="230"/>
      <c r="D34" s="230"/>
      <c r="E34" s="230"/>
      <c r="F34" s="230"/>
      <c r="G34" s="230"/>
      <c r="H34" s="230"/>
      <c r="I34" s="230"/>
      <c r="J34" s="230"/>
      <c r="K34" s="231"/>
      <c r="L34" s="227"/>
      <c r="M34" s="228"/>
      <c r="N34" s="228"/>
      <c r="O34" s="228"/>
      <c r="P34" s="7">
        <v>0</v>
      </c>
    </row>
    <row r="35" spans="1:17" ht="15" customHeight="1" x14ac:dyDescent="0.2">
      <c r="A35" s="221" t="s">
        <v>20</v>
      </c>
      <c r="B35" s="222"/>
      <c r="C35" s="230"/>
      <c r="D35" s="230"/>
      <c r="E35" s="230"/>
      <c r="F35" s="230"/>
      <c r="G35" s="230"/>
      <c r="H35" s="230"/>
      <c r="I35" s="230"/>
      <c r="J35" s="230"/>
      <c r="K35" s="231"/>
      <c r="L35" s="227"/>
      <c r="M35" s="228"/>
      <c r="N35" s="228"/>
      <c r="O35" s="228"/>
      <c r="P35" s="7">
        <v>0</v>
      </c>
    </row>
    <row r="36" spans="1:17" ht="15" customHeight="1" x14ac:dyDescent="0.2">
      <c r="A36" s="221" t="s">
        <v>20</v>
      </c>
      <c r="B36" s="222"/>
      <c r="C36" s="230"/>
      <c r="D36" s="230"/>
      <c r="E36" s="230"/>
      <c r="F36" s="230"/>
      <c r="G36" s="230"/>
      <c r="H36" s="230"/>
      <c r="I36" s="230"/>
      <c r="J36" s="230"/>
      <c r="K36" s="231"/>
      <c r="L36" s="227"/>
      <c r="M36" s="228"/>
      <c r="N36" s="228"/>
      <c r="O36" s="228"/>
      <c r="P36" s="7">
        <v>0</v>
      </c>
    </row>
    <row r="37" spans="1:17" ht="15" customHeight="1" x14ac:dyDescent="0.2">
      <c r="A37" s="221" t="s">
        <v>20</v>
      </c>
      <c r="B37" s="222"/>
      <c r="C37" s="230"/>
      <c r="D37" s="230"/>
      <c r="E37" s="230"/>
      <c r="F37" s="230"/>
      <c r="G37" s="230"/>
      <c r="H37" s="230"/>
      <c r="I37" s="230"/>
      <c r="J37" s="230"/>
      <c r="K37" s="231"/>
      <c r="L37" s="227"/>
      <c r="M37" s="228"/>
      <c r="N37" s="228"/>
      <c r="O37" s="228"/>
      <c r="P37" s="34">
        <v>0</v>
      </c>
    </row>
    <row r="38" spans="1:17" ht="15" customHeight="1" thickBot="1" x14ac:dyDescent="0.25">
      <c r="A38" s="249" t="s">
        <v>20</v>
      </c>
      <c r="B38" s="250"/>
      <c r="C38" s="219"/>
      <c r="D38" s="219"/>
      <c r="E38" s="219"/>
      <c r="F38" s="219"/>
      <c r="G38" s="219"/>
      <c r="H38" s="219"/>
      <c r="I38" s="219"/>
      <c r="J38" s="219"/>
      <c r="K38" s="220"/>
      <c r="L38" s="244"/>
      <c r="M38" s="245"/>
      <c r="N38" s="245"/>
      <c r="O38" s="245"/>
      <c r="P38" s="6">
        <v>0</v>
      </c>
    </row>
    <row r="39" spans="1:17" ht="15" customHeight="1" thickBot="1" x14ac:dyDescent="0.2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</row>
    <row r="40" spans="1:17" s="3" customFormat="1" ht="25.5" customHeight="1" thickBot="1" x14ac:dyDescent="0.25">
      <c r="A40" s="105" t="s">
        <v>21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7"/>
      <c r="L40" s="214"/>
      <c r="M40" s="215"/>
      <c r="N40" s="215"/>
      <c r="O40" s="215"/>
      <c r="P40" s="2">
        <f>P13+P15+P16+P22+P23+P24+P25+P30+P34+P35+P36+P37+P38</f>
        <v>0</v>
      </c>
    </row>
    <row r="41" spans="1:17" ht="1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</row>
    <row r="42" spans="1:17" ht="18" customHeight="1" x14ac:dyDescent="0.2">
      <c r="A42" s="150" t="s">
        <v>22</v>
      </c>
      <c r="B42" s="151"/>
      <c r="C42" s="151"/>
      <c r="D42" s="152"/>
      <c r="E42" s="166"/>
      <c r="F42" s="167"/>
      <c r="G42" s="167"/>
      <c r="H42" s="167"/>
      <c r="I42" s="168"/>
      <c r="J42" s="156"/>
      <c r="K42" s="96"/>
      <c r="L42" s="96"/>
      <c r="M42" s="96"/>
      <c r="N42" s="96"/>
      <c r="O42" s="96"/>
      <c r="P42" s="157"/>
    </row>
    <row r="43" spans="1:17" ht="18" customHeight="1" x14ac:dyDescent="0.2">
      <c r="A43" s="153"/>
      <c r="B43" s="154"/>
      <c r="C43" s="154"/>
      <c r="D43" s="155"/>
      <c r="E43" s="144"/>
      <c r="F43" s="145"/>
      <c r="G43" s="145"/>
      <c r="H43" s="145"/>
      <c r="I43" s="146"/>
      <c r="J43" s="158"/>
      <c r="K43" s="92"/>
      <c r="L43" s="92"/>
      <c r="M43" s="92"/>
      <c r="N43" s="92"/>
      <c r="O43" s="92"/>
      <c r="P43" s="159"/>
    </row>
    <row r="44" spans="1:17" ht="18" customHeight="1" x14ac:dyDescent="0.2">
      <c r="A44" s="172" t="s">
        <v>32</v>
      </c>
      <c r="B44" s="173"/>
      <c r="C44" s="173"/>
      <c r="D44" s="174"/>
      <c r="E44" s="163"/>
      <c r="F44" s="164"/>
      <c r="G44" s="164"/>
      <c r="H44" s="164"/>
      <c r="I44" s="165"/>
      <c r="J44" s="158"/>
      <c r="K44" s="92"/>
      <c r="L44" s="92"/>
      <c r="M44" s="92"/>
      <c r="N44" s="92"/>
      <c r="O44" s="92"/>
      <c r="P44" s="159"/>
    </row>
    <row r="45" spans="1:17" ht="18" customHeight="1" x14ac:dyDescent="0.2">
      <c r="A45" s="172" t="s">
        <v>36</v>
      </c>
      <c r="B45" s="173"/>
      <c r="C45" s="173"/>
      <c r="D45" s="174"/>
      <c r="E45" s="163"/>
      <c r="F45" s="164"/>
      <c r="G45" s="164"/>
      <c r="H45" s="164"/>
      <c r="I45" s="165"/>
      <c r="J45" s="158"/>
      <c r="K45" s="92"/>
      <c r="L45" s="92"/>
      <c r="M45" s="92"/>
      <c r="N45" s="92"/>
      <c r="O45" s="92"/>
      <c r="P45" s="159"/>
    </row>
    <row r="46" spans="1:17" ht="18" customHeight="1" thickBot="1" x14ac:dyDescent="0.25">
      <c r="A46" s="147" t="s">
        <v>8</v>
      </c>
      <c r="B46" s="148"/>
      <c r="C46" s="148"/>
      <c r="D46" s="149"/>
      <c r="E46" s="169"/>
      <c r="F46" s="170"/>
      <c r="G46" s="170"/>
      <c r="H46" s="170"/>
      <c r="I46" s="171"/>
      <c r="J46" s="160" t="s">
        <v>100</v>
      </c>
      <c r="K46" s="161"/>
      <c r="L46" s="161"/>
      <c r="M46" s="161"/>
      <c r="N46" s="161"/>
      <c r="O46" s="161"/>
      <c r="P46" s="162"/>
    </row>
    <row r="47" spans="1:17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</row>
    <row r="48" spans="1:17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</row>
    <row r="49" spans="1:16" x14ac:dyDescent="0.2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</row>
    <row r="50" spans="1:16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1:16" x14ac:dyDescent="0.2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</row>
    <row r="52" spans="1:16" x14ac:dyDescent="0.2">
      <c r="A52" s="97"/>
      <c r="B52" s="97"/>
      <c r="C52" s="97"/>
      <c r="D52" s="97"/>
      <c r="E52" s="97"/>
      <c r="F52" s="97"/>
      <c r="G52" s="97"/>
      <c r="H52" s="97"/>
      <c r="I52" s="97"/>
      <c r="J52" s="92"/>
      <c r="K52" s="92"/>
      <c r="L52" s="92"/>
      <c r="M52" s="92"/>
      <c r="N52" s="92"/>
      <c r="O52" s="92"/>
      <c r="P52" s="92"/>
    </row>
    <row r="53" spans="1:16" ht="15" x14ac:dyDescent="0.2">
      <c r="A53" s="93" t="str">
        <f>PROPER(C3) &amp;" (signatur)"</f>
        <v>Dommer Hockey (signatur)</v>
      </c>
      <c r="B53" s="93"/>
      <c r="C53" s="93"/>
      <c r="D53" s="93"/>
      <c r="E53" s="93"/>
      <c r="F53" s="93"/>
      <c r="G53" s="93"/>
      <c r="H53" s="93"/>
      <c r="I53" s="93"/>
      <c r="J53" s="92"/>
      <c r="K53" s="92"/>
      <c r="L53" s="92"/>
      <c r="M53" s="92"/>
      <c r="N53" s="92"/>
      <c r="O53" s="92"/>
      <c r="P53" s="92"/>
    </row>
    <row r="54" spans="1:16" ht="13.5" thickBot="1" x14ac:dyDescent="0.25">
      <c r="A54" s="312"/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</row>
    <row r="55" spans="1:16" ht="13.5" thickBot="1" x14ac:dyDescent="0.25">
      <c r="A55" s="327" t="s">
        <v>112</v>
      </c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9"/>
    </row>
    <row r="56" spans="1:16" ht="11.45" hidden="1" customHeight="1" x14ac:dyDescent="0.2">
      <c r="A56" s="313" t="s">
        <v>68</v>
      </c>
      <c r="B56" s="314"/>
      <c r="C56" s="319" t="s">
        <v>29</v>
      </c>
      <c r="D56" s="319"/>
      <c r="E56" s="319"/>
      <c r="F56" s="319"/>
      <c r="G56" s="319"/>
      <c r="H56" s="319"/>
      <c r="I56" s="319"/>
      <c r="J56" s="319"/>
      <c r="K56" s="319"/>
      <c r="L56" s="319"/>
      <c r="M56" s="35">
        <v>5500</v>
      </c>
      <c r="N56" s="36">
        <v>3650</v>
      </c>
      <c r="O56" s="37">
        <v>2750</v>
      </c>
      <c r="P56" s="38"/>
    </row>
    <row r="57" spans="1:16" ht="11.45" hidden="1" customHeight="1" x14ac:dyDescent="0.2">
      <c r="A57" s="315"/>
      <c r="B57" s="316"/>
      <c r="C57" s="320" t="s">
        <v>30</v>
      </c>
      <c r="D57" s="320"/>
      <c r="E57" s="320"/>
      <c r="F57" s="320"/>
      <c r="G57" s="320"/>
      <c r="H57" s="320"/>
      <c r="I57" s="320"/>
      <c r="J57" s="320"/>
      <c r="K57" s="320"/>
      <c r="L57" s="320"/>
      <c r="M57" s="39">
        <v>4000</v>
      </c>
      <c r="N57" s="40">
        <v>2650</v>
      </c>
      <c r="O57" s="41">
        <v>2000</v>
      </c>
      <c r="P57" s="42"/>
    </row>
    <row r="58" spans="1:16" ht="11.45" hidden="1" customHeight="1" x14ac:dyDescent="0.2">
      <c r="A58" s="315"/>
      <c r="B58" s="316"/>
      <c r="C58" s="320" t="s">
        <v>31</v>
      </c>
      <c r="D58" s="320"/>
      <c r="E58" s="320"/>
      <c r="F58" s="320"/>
      <c r="G58" s="320"/>
      <c r="H58" s="320"/>
      <c r="I58" s="320"/>
      <c r="J58" s="320"/>
      <c r="K58" s="320"/>
      <c r="L58" s="320"/>
      <c r="M58" s="39">
        <v>3000</v>
      </c>
      <c r="N58" s="40">
        <v>2000</v>
      </c>
      <c r="O58" s="41">
        <v>1500</v>
      </c>
      <c r="P58" s="42"/>
    </row>
    <row r="59" spans="1:16" ht="11.45" hidden="1" customHeight="1" thickBot="1" x14ac:dyDescent="0.25">
      <c r="A59" s="317"/>
      <c r="B59" s="318"/>
      <c r="C59" s="321" t="s">
        <v>97</v>
      </c>
      <c r="D59" s="321"/>
      <c r="E59" s="321"/>
      <c r="F59" s="321"/>
      <c r="G59" s="321"/>
      <c r="H59" s="321"/>
      <c r="I59" s="321"/>
      <c r="J59" s="321"/>
      <c r="K59" s="321"/>
      <c r="L59" s="321"/>
      <c r="M59" s="43">
        <v>2500</v>
      </c>
      <c r="N59" s="44">
        <v>1650</v>
      </c>
      <c r="O59" s="45">
        <v>1250</v>
      </c>
      <c r="P59" s="46"/>
    </row>
    <row r="60" spans="1:16" ht="11.45" hidden="1" customHeight="1" x14ac:dyDescent="0.2">
      <c r="A60" s="303" t="s">
        <v>54</v>
      </c>
      <c r="B60" s="304"/>
      <c r="C60" s="309" t="s">
        <v>69</v>
      </c>
      <c r="D60" s="309"/>
      <c r="E60" s="309"/>
      <c r="F60" s="309"/>
      <c r="G60" s="309"/>
      <c r="H60" s="309"/>
      <c r="I60" s="309"/>
      <c r="J60" s="309"/>
      <c r="K60" s="309"/>
      <c r="L60" s="309"/>
      <c r="M60" s="47">
        <v>1250</v>
      </c>
      <c r="N60" s="48">
        <v>825</v>
      </c>
      <c r="O60" s="49"/>
      <c r="P60" s="50"/>
    </row>
    <row r="61" spans="1:16" ht="11.45" hidden="1" customHeight="1" x14ac:dyDescent="0.2">
      <c r="A61" s="305"/>
      <c r="B61" s="306"/>
      <c r="C61" s="310" t="s">
        <v>70</v>
      </c>
      <c r="D61" s="310"/>
      <c r="E61" s="310"/>
      <c r="F61" s="310"/>
      <c r="G61" s="310"/>
      <c r="H61" s="310"/>
      <c r="I61" s="310"/>
      <c r="J61" s="310"/>
      <c r="K61" s="310"/>
      <c r="L61" s="310"/>
      <c r="M61" s="39">
        <v>1250</v>
      </c>
      <c r="N61" s="40">
        <v>825</v>
      </c>
      <c r="O61" s="51"/>
      <c r="P61" s="42"/>
    </row>
    <row r="62" spans="1:16" ht="11.45" hidden="1" customHeight="1" x14ac:dyDescent="0.2">
      <c r="A62" s="305"/>
      <c r="B62" s="306"/>
      <c r="C62" s="310" t="s">
        <v>71</v>
      </c>
      <c r="D62" s="310"/>
      <c r="E62" s="310"/>
      <c r="F62" s="310"/>
      <c r="G62" s="310"/>
      <c r="H62" s="310"/>
      <c r="I62" s="310"/>
      <c r="J62" s="310"/>
      <c r="K62" s="310"/>
      <c r="L62" s="310"/>
      <c r="M62" s="39">
        <v>830</v>
      </c>
      <c r="N62" s="40">
        <v>550</v>
      </c>
      <c r="O62" s="51"/>
      <c r="P62" s="42"/>
    </row>
    <row r="63" spans="1:16" ht="11.45" hidden="1" customHeight="1" x14ac:dyDescent="0.2">
      <c r="A63" s="305"/>
      <c r="B63" s="306"/>
      <c r="C63" s="310" t="s">
        <v>72</v>
      </c>
      <c r="D63" s="310"/>
      <c r="E63" s="310"/>
      <c r="F63" s="310"/>
      <c r="G63" s="310"/>
      <c r="H63" s="310"/>
      <c r="I63" s="310"/>
      <c r="J63" s="310"/>
      <c r="K63" s="310"/>
      <c r="L63" s="310"/>
      <c r="M63" s="39">
        <v>510</v>
      </c>
      <c r="N63" s="40">
        <v>380</v>
      </c>
      <c r="O63" s="51"/>
      <c r="P63" s="42"/>
    </row>
    <row r="64" spans="1:16" ht="11.45" hidden="1" customHeight="1" thickBot="1" x14ac:dyDescent="0.25">
      <c r="A64" s="307"/>
      <c r="B64" s="308"/>
      <c r="C64" s="311" t="s">
        <v>73</v>
      </c>
      <c r="D64" s="311"/>
      <c r="E64" s="311"/>
      <c r="F64" s="311"/>
      <c r="G64" s="311"/>
      <c r="H64" s="311"/>
      <c r="I64" s="311"/>
      <c r="J64" s="311"/>
      <c r="K64" s="311"/>
      <c r="L64" s="311"/>
      <c r="M64" s="43">
        <v>350</v>
      </c>
      <c r="N64" s="44">
        <v>300</v>
      </c>
      <c r="O64" s="52"/>
      <c r="P64" s="46"/>
    </row>
    <row r="65" spans="1:16" ht="11.45" hidden="1" customHeight="1" x14ac:dyDescent="0.2">
      <c r="A65" s="303" t="s">
        <v>55</v>
      </c>
      <c r="B65" s="304"/>
      <c r="C65" s="309" t="s">
        <v>74</v>
      </c>
      <c r="D65" s="309"/>
      <c r="E65" s="309"/>
      <c r="F65" s="309"/>
      <c r="G65" s="309"/>
      <c r="H65" s="309"/>
      <c r="I65" s="309"/>
      <c r="J65" s="309"/>
      <c r="K65" s="309"/>
      <c r="L65" s="309"/>
      <c r="M65" s="47">
        <v>510</v>
      </c>
      <c r="N65" s="48">
        <v>380</v>
      </c>
      <c r="O65" s="53"/>
      <c r="P65" s="50"/>
    </row>
    <row r="66" spans="1:16" ht="11.45" hidden="1" customHeight="1" x14ac:dyDescent="0.2">
      <c r="A66" s="305"/>
      <c r="B66" s="306"/>
      <c r="C66" s="310" t="s">
        <v>75</v>
      </c>
      <c r="D66" s="310"/>
      <c r="E66" s="310"/>
      <c r="F66" s="310"/>
      <c r="G66" s="310"/>
      <c r="H66" s="310"/>
      <c r="I66" s="310"/>
      <c r="J66" s="310"/>
      <c r="K66" s="310"/>
      <c r="L66" s="310"/>
      <c r="M66" s="39">
        <v>450</v>
      </c>
      <c r="N66" s="40">
        <v>300</v>
      </c>
      <c r="O66" s="51"/>
      <c r="P66" s="42"/>
    </row>
    <row r="67" spans="1:16" ht="11.45" hidden="1" customHeight="1" x14ac:dyDescent="0.2">
      <c r="A67" s="305"/>
      <c r="B67" s="306"/>
      <c r="C67" s="310" t="s">
        <v>76</v>
      </c>
      <c r="D67" s="310"/>
      <c r="E67" s="310"/>
      <c r="F67" s="310"/>
      <c r="G67" s="310"/>
      <c r="H67" s="310"/>
      <c r="I67" s="310"/>
      <c r="J67" s="310"/>
      <c r="K67" s="310"/>
      <c r="L67" s="310"/>
      <c r="M67" s="39">
        <v>450</v>
      </c>
      <c r="N67" s="40">
        <v>300</v>
      </c>
      <c r="O67" s="51"/>
      <c r="P67" s="42"/>
    </row>
    <row r="68" spans="1:16" ht="11.45" hidden="1" customHeight="1" thickBot="1" x14ac:dyDescent="0.25">
      <c r="A68" s="307"/>
      <c r="B68" s="308"/>
      <c r="C68" s="311" t="s">
        <v>77</v>
      </c>
      <c r="D68" s="311"/>
      <c r="E68" s="311"/>
      <c r="F68" s="311"/>
      <c r="G68" s="311"/>
      <c r="H68" s="311"/>
      <c r="I68" s="311"/>
      <c r="J68" s="311"/>
      <c r="K68" s="311"/>
      <c r="L68" s="311"/>
      <c r="M68" s="43">
        <v>300</v>
      </c>
      <c r="N68" s="44">
        <v>235</v>
      </c>
      <c r="O68" s="52"/>
      <c r="P68" s="46"/>
    </row>
    <row r="69" spans="1:16" ht="11.45" hidden="1" customHeight="1" x14ac:dyDescent="0.2">
      <c r="A69" s="303" t="s">
        <v>56</v>
      </c>
      <c r="B69" s="304"/>
      <c r="C69" s="309" t="s">
        <v>78</v>
      </c>
      <c r="D69" s="309"/>
      <c r="E69" s="309"/>
      <c r="F69" s="309"/>
      <c r="G69" s="309"/>
      <c r="H69" s="309"/>
      <c r="I69" s="309"/>
      <c r="J69" s="309"/>
      <c r="K69" s="309"/>
      <c r="L69" s="309"/>
      <c r="M69" s="47">
        <v>1070</v>
      </c>
      <c r="N69" s="48">
        <v>755</v>
      </c>
      <c r="O69" s="53"/>
      <c r="P69" s="50"/>
    </row>
    <row r="70" spans="1:16" ht="11.45" hidden="1" customHeight="1" x14ac:dyDescent="0.2">
      <c r="A70" s="305"/>
      <c r="B70" s="306"/>
      <c r="C70" s="310" t="s">
        <v>79</v>
      </c>
      <c r="D70" s="310"/>
      <c r="E70" s="310"/>
      <c r="F70" s="310"/>
      <c r="G70" s="310"/>
      <c r="H70" s="310"/>
      <c r="I70" s="310"/>
      <c r="J70" s="310"/>
      <c r="K70" s="310"/>
      <c r="L70" s="310"/>
      <c r="M70" s="39">
        <v>1000</v>
      </c>
      <c r="N70" s="40">
        <v>700</v>
      </c>
      <c r="O70" s="41"/>
      <c r="P70" s="42"/>
    </row>
    <row r="71" spans="1:16" ht="11.45" hidden="1" customHeight="1" x14ac:dyDescent="0.2">
      <c r="A71" s="305"/>
      <c r="B71" s="306"/>
      <c r="C71" s="310" t="s">
        <v>80</v>
      </c>
      <c r="D71" s="310"/>
      <c r="E71" s="310"/>
      <c r="F71" s="310"/>
      <c r="G71" s="310"/>
      <c r="H71" s="310"/>
      <c r="I71" s="310"/>
      <c r="J71" s="310"/>
      <c r="K71" s="310"/>
      <c r="L71" s="310"/>
      <c r="M71" s="39">
        <v>950</v>
      </c>
      <c r="N71" s="40">
        <v>680</v>
      </c>
      <c r="O71" s="41"/>
      <c r="P71" s="42"/>
    </row>
    <row r="72" spans="1:16" ht="11.45" hidden="1" customHeight="1" x14ac:dyDescent="0.2">
      <c r="A72" s="305"/>
      <c r="B72" s="306"/>
      <c r="C72" s="310" t="s">
        <v>86</v>
      </c>
      <c r="D72" s="310"/>
      <c r="E72" s="310"/>
      <c r="F72" s="310"/>
      <c r="G72" s="310"/>
      <c r="H72" s="310"/>
      <c r="I72" s="310"/>
      <c r="J72" s="310"/>
      <c r="K72" s="310"/>
      <c r="L72" s="310"/>
      <c r="M72" s="39">
        <v>920</v>
      </c>
      <c r="N72" s="40">
        <v>620</v>
      </c>
      <c r="O72" s="41"/>
      <c r="P72" s="42"/>
    </row>
    <row r="73" spans="1:16" ht="11.45" hidden="1" customHeight="1" thickBot="1" x14ac:dyDescent="0.25">
      <c r="A73" s="307"/>
      <c r="B73" s="308"/>
      <c r="C73" s="311" t="s">
        <v>81</v>
      </c>
      <c r="D73" s="311"/>
      <c r="E73" s="311"/>
      <c r="F73" s="311"/>
      <c r="G73" s="311"/>
      <c r="H73" s="311"/>
      <c r="I73" s="311"/>
      <c r="J73" s="311"/>
      <c r="K73" s="311"/>
      <c r="L73" s="311"/>
      <c r="M73" s="43">
        <v>2500</v>
      </c>
      <c r="N73" s="44">
        <v>1650</v>
      </c>
      <c r="O73" s="45"/>
      <c r="P73" s="46"/>
    </row>
    <row r="74" spans="1:16" ht="11.45" hidden="1" customHeight="1" x14ac:dyDescent="0.2">
      <c r="A74" s="303" t="s">
        <v>57</v>
      </c>
      <c r="B74" s="304"/>
      <c r="C74" s="309" t="s">
        <v>82</v>
      </c>
      <c r="D74" s="309"/>
      <c r="E74" s="309"/>
      <c r="F74" s="309"/>
      <c r="G74" s="309"/>
      <c r="H74" s="309"/>
      <c r="I74" s="309"/>
      <c r="J74" s="309"/>
      <c r="K74" s="309"/>
      <c r="L74" s="309"/>
      <c r="M74" s="47">
        <v>1000</v>
      </c>
      <c r="N74" s="48">
        <v>700</v>
      </c>
      <c r="O74" s="54"/>
      <c r="P74" s="50"/>
    </row>
    <row r="75" spans="1:16" ht="11.45" hidden="1" customHeight="1" x14ac:dyDescent="0.2">
      <c r="A75" s="305"/>
      <c r="B75" s="306"/>
      <c r="C75" s="310" t="s">
        <v>83</v>
      </c>
      <c r="D75" s="310"/>
      <c r="E75" s="310"/>
      <c r="F75" s="310"/>
      <c r="G75" s="310"/>
      <c r="H75" s="310"/>
      <c r="I75" s="310"/>
      <c r="J75" s="310"/>
      <c r="K75" s="310"/>
      <c r="L75" s="310"/>
      <c r="M75" s="39">
        <v>950</v>
      </c>
      <c r="N75" s="40">
        <v>680</v>
      </c>
      <c r="O75" s="41"/>
      <c r="P75" s="42"/>
    </row>
    <row r="76" spans="1:16" ht="11.45" hidden="1" customHeight="1" x14ac:dyDescent="0.2">
      <c r="A76" s="305"/>
      <c r="B76" s="306"/>
      <c r="C76" s="310" t="s">
        <v>84</v>
      </c>
      <c r="D76" s="310"/>
      <c r="E76" s="310"/>
      <c r="F76" s="310"/>
      <c r="G76" s="310"/>
      <c r="H76" s="310"/>
      <c r="I76" s="310"/>
      <c r="J76" s="310"/>
      <c r="K76" s="310"/>
      <c r="L76" s="310"/>
      <c r="M76" s="39">
        <v>900</v>
      </c>
      <c r="N76" s="40">
        <v>610</v>
      </c>
      <c r="O76" s="41"/>
      <c r="P76" s="42"/>
    </row>
    <row r="77" spans="1:16" ht="11.45" hidden="1" customHeight="1" x14ac:dyDescent="0.2">
      <c r="A77" s="305"/>
      <c r="B77" s="306"/>
      <c r="C77" s="310" t="s">
        <v>85</v>
      </c>
      <c r="D77" s="310"/>
      <c r="E77" s="310"/>
      <c r="F77" s="310"/>
      <c r="G77" s="310"/>
      <c r="H77" s="310"/>
      <c r="I77" s="310"/>
      <c r="J77" s="310"/>
      <c r="K77" s="310"/>
      <c r="L77" s="310"/>
      <c r="M77" s="39">
        <v>835</v>
      </c>
      <c r="N77" s="40">
        <v>560</v>
      </c>
      <c r="O77" s="41"/>
      <c r="P77" s="42"/>
    </row>
    <row r="78" spans="1:16" ht="11.45" hidden="1" customHeight="1" x14ac:dyDescent="0.2">
      <c r="A78" s="305"/>
      <c r="B78" s="306"/>
      <c r="C78" s="310" t="s">
        <v>87</v>
      </c>
      <c r="D78" s="310"/>
      <c r="E78" s="310"/>
      <c r="F78" s="310"/>
      <c r="G78" s="310"/>
      <c r="H78" s="310"/>
      <c r="I78" s="310"/>
      <c r="J78" s="310"/>
      <c r="K78" s="310"/>
      <c r="L78" s="310"/>
      <c r="M78" s="55">
        <v>650</v>
      </c>
      <c r="N78" s="56">
        <v>450</v>
      </c>
      <c r="O78" s="57"/>
      <c r="P78" s="56"/>
    </row>
    <row r="79" spans="1:16" ht="11.45" hidden="1" customHeight="1" thickBot="1" x14ac:dyDescent="0.25">
      <c r="A79" s="307"/>
      <c r="B79" s="308"/>
      <c r="C79" s="311" t="s">
        <v>88</v>
      </c>
      <c r="D79" s="311"/>
      <c r="E79" s="311"/>
      <c r="F79" s="311"/>
      <c r="G79" s="311"/>
      <c r="H79" s="311"/>
      <c r="I79" s="311"/>
      <c r="J79" s="311"/>
      <c r="K79" s="311"/>
      <c r="L79" s="311"/>
      <c r="M79" s="58">
        <v>950</v>
      </c>
      <c r="N79" s="59">
        <v>680</v>
      </c>
      <c r="O79" s="60"/>
      <c r="P79" s="59"/>
    </row>
    <row r="80" spans="1:16" ht="11.45" hidden="1" customHeight="1" x14ac:dyDescent="0.2">
      <c r="A80" s="303" t="s">
        <v>58</v>
      </c>
      <c r="B80" s="304"/>
      <c r="C80" s="309" t="s">
        <v>89</v>
      </c>
      <c r="D80" s="309"/>
      <c r="E80" s="309"/>
      <c r="F80" s="309"/>
      <c r="G80" s="309"/>
      <c r="H80" s="309"/>
      <c r="I80" s="309"/>
      <c r="J80" s="309"/>
      <c r="K80" s="309"/>
      <c r="L80" s="309"/>
      <c r="M80" s="61">
        <v>650</v>
      </c>
      <c r="N80" s="62">
        <v>450</v>
      </c>
      <c r="O80" s="63"/>
      <c r="P80" s="62"/>
    </row>
    <row r="81" spans="1:16" ht="11.45" hidden="1" customHeight="1" x14ac:dyDescent="0.2">
      <c r="A81" s="305"/>
      <c r="B81" s="306"/>
      <c r="C81" s="310" t="s">
        <v>90</v>
      </c>
      <c r="D81" s="310"/>
      <c r="E81" s="310"/>
      <c r="F81" s="310"/>
      <c r="G81" s="310"/>
      <c r="H81" s="310"/>
      <c r="I81" s="310"/>
      <c r="J81" s="310"/>
      <c r="K81" s="310"/>
      <c r="L81" s="310"/>
      <c r="M81" s="55">
        <v>650</v>
      </c>
      <c r="N81" s="56">
        <v>450</v>
      </c>
      <c r="O81" s="57"/>
      <c r="P81" s="56"/>
    </row>
    <row r="82" spans="1:16" ht="11.45" hidden="1" customHeight="1" x14ac:dyDescent="0.2">
      <c r="A82" s="305"/>
      <c r="B82" s="306"/>
      <c r="C82" s="310" t="s">
        <v>91</v>
      </c>
      <c r="D82" s="310"/>
      <c r="E82" s="310"/>
      <c r="F82" s="310"/>
      <c r="G82" s="310"/>
      <c r="H82" s="310"/>
      <c r="I82" s="310"/>
      <c r="J82" s="310"/>
      <c r="K82" s="310"/>
      <c r="L82" s="310"/>
      <c r="M82" s="55">
        <v>650</v>
      </c>
      <c r="N82" s="56">
        <v>450</v>
      </c>
      <c r="O82" s="57"/>
      <c r="P82" s="56"/>
    </row>
    <row r="83" spans="1:16" ht="11.45" hidden="1" customHeight="1" thickBot="1" x14ac:dyDescent="0.25">
      <c r="A83" s="307"/>
      <c r="B83" s="308"/>
      <c r="C83" s="311" t="s">
        <v>92</v>
      </c>
      <c r="D83" s="311"/>
      <c r="E83" s="311"/>
      <c r="F83" s="311"/>
      <c r="G83" s="311"/>
      <c r="H83" s="311"/>
      <c r="I83" s="311"/>
      <c r="J83" s="311"/>
      <c r="K83" s="311"/>
      <c r="L83" s="311"/>
      <c r="M83" s="58">
        <v>835</v>
      </c>
      <c r="N83" s="59">
        <v>560</v>
      </c>
      <c r="O83" s="60"/>
      <c r="P83" s="59"/>
    </row>
    <row r="84" spans="1:16" ht="11.45" hidden="1" customHeight="1" x14ac:dyDescent="0.2">
      <c r="A84" s="303" t="s">
        <v>59</v>
      </c>
      <c r="B84" s="304"/>
      <c r="C84" s="309" t="s">
        <v>93</v>
      </c>
      <c r="D84" s="309"/>
      <c r="E84" s="309"/>
      <c r="F84" s="309"/>
      <c r="G84" s="309"/>
      <c r="H84" s="309"/>
      <c r="I84" s="309"/>
      <c r="J84" s="309"/>
      <c r="K84" s="309"/>
      <c r="L84" s="309"/>
      <c r="M84" s="61">
        <v>350</v>
      </c>
      <c r="N84" s="62">
        <v>300</v>
      </c>
      <c r="O84" s="63"/>
      <c r="P84" s="62"/>
    </row>
    <row r="85" spans="1:16" ht="11.45" hidden="1" customHeight="1" x14ac:dyDescent="0.2">
      <c r="A85" s="305"/>
      <c r="B85" s="306"/>
      <c r="C85" s="310" t="s">
        <v>95</v>
      </c>
      <c r="D85" s="310"/>
      <c r="E85" s="310"/>
      <c r="F85" s="310"/>
      <c r="G85" s="310"/>
      <c r="H85" s="310"/>
      <c r="I85" s="310"/>
      <c r="J85" s="310"/>
      <c r="K85" s="310"/>
      <c r="L85" s="310"/>
      <c r="M85" s="55">
        <v>350</v>
      </c>
      <c r="N85" s="56">
        <v>300</v>
      </c>
      <c r="O85" s="57"/>
      <c r="P85" s="56"/>
    </row>
    <row r="86" spans="1:16" ht="11.45" hidden="1" customHeight="1" x14ac:dyDescent="0.2">
      <c r="A86" s="305"/>
      <c r="B86" s="306"/>
      <c r="C86" s="310" t="s">
        <v>94</v>
      </c>
      <c r="D86" s="310"/>
      <c r="E86" s="310"/>
      <c r="F86" s="310"/>
      <c r="G86" s="310"/>
      <c r="H86" s="310"/>
      <c r="I86" s="310"/>
      <c r="J86" s="310"/>
      <c r="K86" s="310"/>
      <c r="L86" s="310"/>
      <c r="M86" s="55">
        <v>300</v>
      </c>
      <c r="N86" s="56">
        <v>235</v>
      </c>
      <c r="O86" s="57"/>
      <c r="P86" s="56"/>
    </row>
    <row r="87" spans="1:16" ht="11.45" hidden="1" customHeight="1" thickBot="1" x14ac:dyDescent="0.25">
      <c r="A87" s="307"/>
      <c r="B87" s="308"/>
      <c r="C87" s="311" t="s">
        <v>96</v>
      </c>
      <c r="D87" s="311"/>
      <c r="E87" s="311"/>
      <c r="F87" s="311"/>
      <c r="G87" s="311"/>
      <c r="H87" s="311"/>
      <c r="I87" s="311"/>
      <c r="J87" s="311"/>
      <c r="K87" s="311"/>
      <c r="L87" s="311"/>
      <c r="M87" s="58">
        <v>300</v>
      </c>
      <c r="N87" s="59">
        <v>235</v>
      </c>
      <c r="O87" s="60"/>
      <c r="P87" s="59"/>
    </row>
    <row r="88" spans="1:16" ht="11.45" hidden="1" customHeight="1" thickBot="1" x14ac:dyDescent="0.25">
      <c r="A88" s="335" t="s">
        <v>60</v>
      </c>
      <c r="B88" s="336"/>
      <c r="C88" s="337" t="s">
        <v>99</v>
      </c>
      <c r="D88" s="337"/>
      <c r="E88" s="337"/>
      <c r="F88" s="337"/>
      <c r="G88" s="337"/>
      <c r="H88" s="337"/>
      <c r="I88" s="337"/>
      <c r="J88" s="337"/>
      <c r="K88" s="337"/>
      <c r="L88" s="337"/>
      <c r="M88" s="64">
        <v>300</v>
      </c>
      <c r="N88" s="65">
        <v>235</v>
      </c>
      <c r="O88" s="66"/>
      <c r="P88" s="65"/>
    </row>
    <row r="89" spans="1:16" ht="11.45" hidden="1" customHeight="1" x14ac:dyDescent="0.2">
      <c r="A89" s="333" t="s">
        <v>61</v>
      </c>
      <c r="B89" s="334"/>
      <c r="C89" s="309" t="s">
        <v>98</v>
      </c>
      <c r="D89" s="309"/>
      <c r="E89" s="309"/>
      <c r="F89" s="309"/>
      <c r="G89" s="309"/>
      <c r="H89" s="309"/>
      <c r="I89" s="309"/>
      <c r="J89" s="309"/>
      <c r="K89" s="309"/>
      <c r="L89" s="309"/>
      <c r="M89" s="61">
        <v>180</v>
      </c>
      <c r="N89" s="62"/>
      <c r="O89" s="63"/>
      <c r="P89" s="62"/>
    </row>
    <row r="90" spans="1:16" ht="11.45" hidden="1" customHeight="1" x14ac:dyDescent="0.2">
      <c r="A90" s="333" t="s">
        <v>62</v>
      </c>
      <c r="B90" s="334"/>
      <c r="C90" s="310" t="s">
        <v>98</v>
      </c>
      <c r="D90" s="310"/>
      <c r="E90" s="310"/>
      <c r="F90" s="310"/>
      <c r="G90" s="310"/>
      <c r="H90" s="310"/>
      <c r="I90" s="310"/>
      <c r="J90" s="310"/>
      <c r="K90" s="310"/>
      <c r="L90" s="310"/>
      <c r="M90" s="61">
        <v>180</v>
      </c>
      <c r="N90" s="62"/>
      <c r="O90" s="63"/>
      <c r="P90" s="62"/>
    </row>
    <row r="91" spans="1:16" ht="11.45" hidden="1" customHeight="1" thickBot="1" x14ac:dyDescent="0.25">
      <c r="A91" s="322" t="s">
        <v>63</v>
      </c>
      <c r="B91" s="323"/>
      <c r="C91" s="311" t="s">
        <v>98</v>
      </c>
      <c r="D91" s="311"/>
      <c r="E91" s="311"/>
      <c r="F91" s="311"/>
      <c r="G91" s="311"/>
      <c r="H91" s="311"/>
      <c r="I91" s="311"/>
      <c r="J91" s="311"/>
      <c r="K91" s="311"/>
      <c r="L91" s="311"/>
      <c r="M91" s="58">
        <v>180</v>
      </c>
      <c r="N91" s="59"/>
      <c r="O91" s="60"/>
      <c r="P91" s="59"/>
    </row>
    <row r="92" spans="1:16" ht="11.45" hidden="1" customHeight="1" thickBot="1" x14ac:dyDescent="0.25">
      <c r="A92" s="324" t="s">
        <v>64</v>
      </c>
      <c r="B92" s="325"/>
      <c r="C92" s="326" t="s">
        <v>98</v>
      </c>
      <c r="D92" s="326"/>
      <c r="E92" s="326"/>
      <c r="F92" s="326"/>
      <c r="G92" s="326"/>
      <c r="H92" s="326"/>
      <c r="I92" s="326"/>
      <c r="J92" s="326"/>
      <c r="K92" s="326"/>
      <c r="L92" s="326"/>
      <c r="M92" s="67">
        <v>150</v>
      </c>
      <c r="N92" s="68"/>
      <c r="O92" s="69"/>
      <c r="P92" s="68"/>
    </row>
    <row r="93" spans="1:16" ht="11.45" hidden="1" customHeight="1" x14ac:dyDescent="0.2">
      <c r="A93" s="333" t="s">
        <v>65</v>
      </c>
      <c r="B93" s="334"/>
      <c r="C93" s="309" t="s">
        <v>98</v>
      </c>
      <c r="D93" s="309"/>
      <c r="E93" s="309"/>
      <c r="F93" s="309"/>
      <c r="G93" s="309"/>
      <c r="H93" s="309"/>
      <c r="I93" s="309"/>
      <c r="J93" s="309"/>
      <c r="K93" s="309"/>
      <c r="L93" s="309"/>
      <c r="M93" s="61">
        <v>120</v>
      </c>
      <c r="N93" s="62"/>
      <c r="O93" s="63"/>
      <c r="P93" s="62"/>
    </row>
    <row r="94" spans="1:16" ht="11.45" hidden="1" customHeight="1" thickBot="1" x14ac:dyDescent="0.25">
      <c r="A94" s="322" t="s">
        <v>66</v>
      </c>
      <c r="B94" s="323"/>
      <c r="C94" s="311" t="s">
        <v>98</v>
      </c>
      <c r="D94" s="311"/>
      <c r="E94" s="311"/>
      <c r="F94" s="311"/>
      <c r="G94" s="311"/>
      <c r="H94" s="311"/>
      <c r="I94" s="311"/>
      <c r="J94" s="311"/>
      <c r="K94" s="311"/>
      <c r="L94" s="311"/>
      <c r="M94" s="58">
        <v>120</v>
      </c>
      <c r="N94" s="59"/>
      <c r="O94" s="60"/>
      <c r="P94" s="59"/>
    </row>
    <row r="95" spans="1:16" ht="11.45" hidden="1" customHeight="1" thickBot="1" x14ac:dyDescent="0.25">
      <c r="A95" s="324" t="s">
        <v>67</v>
      </c>
      <c r="B95" s="325"/>
      <c r="C95" s="326" t="s">
        <v>98</v>
      </c>
      <c r="D95" s="326"/>
      <c r="E95" s="326"/>
      <c r="F95" s="326"/>
      <c r="G95" s="326"/>
      <c r="H95" s="326"/>
      <c r="I95" s="326"/>
      <c r="J95" s="326"/>
      <c r="K95" s="326"/>
      <c r="L95" s="326"/>
      <c r="M95" s="67">
        <v>180</v>
      </c>
      <c r="N95" s="68"/>
      <c r="O95" s="69"/>
      <c r="P95" s="68"/>
    </row>
    <row r="99" spans="1:1" x14ac:dyDescent="0.2">
      <c r="A99" s="5"/>
    </row>
    <row r="114" spans="1:1" x14ac:dyDescent="0.2">
      <c r="A114" s="5"/>
    </row>
  </sheetData>
  <dataConsolidate/>
  <mergeCells count="164">
    <mergeCell ref="A94:B94"/>
    <mergeCell ref="C94:L94"/>
    <mergeCell ref="A95:B95"/>
    <mergeCell ref="C95:L95"/>
    <mergeCell ref="A55:P55"/>
    <mergeCell ref="A29:O29"/>
    <mergeCell ref="A91:B91"/>
    <mergeCell ref="C91:L91"/>
    <mergeCell ref="A92:B92"/>
    <mergeCell ref="C92:L92"/>
    <mergeCell ref="A93:B93"/>
    <mergeCell ref="C93:L93"/>
    <mergeCell ref="A88:B88"/>
    <mergeCell ref="C88:L88"/>
    <mergeCell ref="A89:B89"/>
    <mergeCell ref="C89:L89"/>
    <mergeCell ref="A90:B90"/>
    <mergeCell ref="C90:L90"/>
    <mergeCell ref="A80:B83"/>
    <mergeCell ref="C80:L80"/>
    <mergeCell ref="C81:L81"/>
    <mergeCell ref="C82:L82"/>
    <mergeCell ref="C83:L83"/>
    <mergeCell ref="A84:B87"/>
    <mergeCell ref="C84:L84"/>
    <mergeCell ref="C85:L85"/>
    <mergeCell ref="C86:L86"/>
    <mergeCell ref="C87:L87"/>
    <mergeCell ref="C73:L73"/>
    <mergeCell ref="A74:B79"/>
    <mergeCell ref="C74:L74"/>
    <mergeCell ref="C75:L75"/>
    <mergeCell ref="C76:L76"/>
    <mergeCell ref="C77:L77"/>
    <mergeCell ref="C78:L78"/>
    <mergeCell ref="C79:L79"/>
    <mergeCell ref="A65:B68"/>
    <mergeCell ref="C65:L65"/>
    <mergeCell ref="C66:L66"/>
    <mergeCell ref="C67:L67"/>
    <mergeCell ref="C68:L68"/>
    <mergeCell ref="A69:B73"/>
    <mergeCell ref="C69:L69"/>
    <mergeCell ref="C70:L70"/>
    <mergeCell ref="C71:L71"/>
    <mergeCell ref="C72:L72"/>
    <mergeCell ref="A60:B64"/>
    <mergeCell ref="C60:L60"/>
    <mergeCell ref="C61:L61"/>
    <mergeCell ref="C62:L62"/>
    <mergeCell ref="C63:L63"/>
    <mergeCell ref="C64:L64"/>
    <mergeCell ref="A53:I53"/>
    <mergeCell ref="J53:P53"/>
    <mergeCell ref="A54:P54"/>
    <mergeCell ref="A56:B59"/>
    <mergeCell ref="C56:L56"/>
    <mergeCell ref="C57:L57"/>
    <mergeCell ref="C58:L58"/>
    <mergeCell ref="C59:L59"/>
    <mergeCell ref="A46:D46"/>
    <mergeCell ref="E46:I46"/>
    <mergeCell ref="J46:P46"/>
    <mergeCell ref="A47:P51"/>
    <mergeCell ref="A52:I52"/>
    <mergeCell ref="J52:P52"/>
    <mergeCell ref="A42:D43"/>
    <mergeCell ref="E42:I42"/>
    <mergeCell ref="J42:P45"/>
    <mergeCell ref="E43:I43"/>
    <mergeCell ref="A44:D44"/>
    <mergeCell ref="E44:I44"/>
    <mergeCell ref="A45:D45"/>
    <mergeCell ref="E45:I45"/>
    <mergeCell ref="A38:B38"/>
    <mergeCell ref="C38:K38"/>
    <mergeCell ref="L38:O38"/>
    <mergeCell ref="A39:P39"/>
    <mergeCell ref="A40:K40"/>
    <mergeCell ref="L40:O40"/>
    <mergeCell ref="A36:B36"/>
    <mergeCell ref="C36:K36"/>
    <mergeCell ref="L36:O36"/>
    <mergeCell ref="A37:B37"/>
    <mergeCell ref="C37:K37"/>
    <mergeCell ref="L37:O37"/>
    <mergeCell ref="A34:B34"/>
    <mergeCell ref="C34:K34"/>
    <mergeCell ref="L34:O34"/>
    <mergeCell ref="A35:B35"/>
    <mergeCell ref="C35:K35"/>
    <mergeCell ref="L35:O35"/>
    <mergeCell ref="A30:K30"/>
    <mergeCell ref="L30:O30"/>
    <mergeCell ref="A31:P31"/>
    <mergeCell ref="A32:P32"/>
    <mergeCell ref="A33:K33"/>
    <mergeCell ref="L33:O33"/>
    <mergeCell ref="A26:D26"/>
    <mergeCell ref="E26:K26"/>
    <mergeCell ref="L26:O26"/>
    <mergeCell ref="A27:P27"/>
    <mergeCell ref="A28:P28"/>
    <mergeCell ref="A24:B24"/>
    <mergeCell ref="C24:D24"/>
    <mergeCell ref="E24:J24"/>
    <mergeCell ref="A25:B25"/>
    <mergeCell ref="C25:D25"/>
    <mergeCell ref="E25:J25"/>
    <mergeCell ref="A22:B22"/>
    <mergeCell ref="C22:D22"/>
    <mergeCell ref="E22:J22"/>
    <mergeCell ref="A23:B23"/>
    <mergeCell ref="C23:D23"/>
    <mergeCell ref="E23:J23"/>
    <mergeCell ref="A20:B20"/>
    <mergeCell ref="C20:D20"/>
    <mergeCell ref="E20:J21"/>
    <mergeCell ref="K20:P20"/>
    <mergeCell ref="A21:B21"/>
    <mergeCell ref="C21:D21"/>
    <mergeCell ref="A16:E16"/>
    <mergeCell ref="H16:I16"/>
    <mergeCell ref="J16:K16"/>
    <mergeCell ref="A17:P17"/>
    <mergeCell ref="A18:P18"/>
    <mergeCell ref="A19:P19"/>
    <mergeCell ref="A13:E13"/>
    <mergeCell ref="H13:K13"/>
    <mergeCell ref="A14:E14"/>
    <mergeCell ref="H14:I14"/>
    <mergeCell ref="J14:K14"/>
    <mergeCell ref="A15:E15"/>
    <mergeCell ref="H15:I15"/>
    <mergeCell ref="J15:K15"/>
    <mergeCell ref="A8:P8"/>
    <mergeCell ref="A9:P9"/>
    <mergeCell ref="A10:P10"/>
    <mergeCell ref="A11:K11"/>
    <mergeCell ref="L11:P11"/>
    <mergeCell ref="A12:E12"/>
    <mergeCell ref="H12:K12"/>
    <mergeCell ref="A7:B7"/>
    <mergeCell ref="C7:H7"/>
    <mergeCell ref="I7:J7"/>
    <mergeCell ref="K7:P7"/>
    <mergeCell ref="A4:B4"/>
    <mergeCell ref="C4:H4"/>
    <mergeCell ref="I4:J4"/>
    <mergeCell ref="K4:P4"/>
    <mergeCell ref="A5:B5"/>
    <mergeCell ref="C5:H5"/>
    <mergeCell ref="I5:J5"/>
    <mergeCell ref="K5:P5"/>
    <mergeCell ref="A1:P1"/>
    <mergeCell ref="A2:P2"/>
    <mergeCell ref="A3:B3"/>
    <mergeCell ref="C3:H3"/>
    <mergeCell ref="I3:J3"/>
    <mergeCell ref="K3:P3"/>
    <mergeCell ref="A6:B6"/>
    <mergeCell ref="C6:H6"/>
    <mergeCell ref="I6:J6"/>
    <mergeCell ref="K6:P6"/>
  </mergeCells>
  <dataValidations count="1">
    <dataValidation type="list" allowBlank="1" showInputMessage="1" showErrorMessage="1" sqref="N22:N25" xr:uid="{00000000-0002-0000-0100-000000000000}">
      <formula1>kjøretøy</formula1>
    </dataValidation>
  </dataValidations>
  <hyperlinks>
    <hyperlink ref="K7" r:id="rId1" xr:uid="{00000000-0004-0000-0100-000000000000}"/>
  </hyperlinks>
  <printOptions horizontalCentered="1" verticalCentered="1"/>
  <pageMargins left="0" right="0" top="0.39370078740157483" bottom="0.39370078740157483" header="0" footer="0"/>
  <pageSetup paperSize="9" scale="69" orientation="portrait" horizontalDpi="4294967293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3" sqref="B3"/>
    </sheetView>
  </sheetViews>
  <sheetFormatPr baseColWidth="10" defaultRowHeight="12.75" x14ac:dyDescent="0.2"/>
  <sheetData>
    <row r="1" spans="1:2" x14ac:dyDescent="0.2">
      <c r="A1" s="13" t="s">
        <v>44</v>
      </c>
      <c r="B1" s="12">
        <v>4.03</v>
      </c>
    </row>
    <row r="2" spans="1:2" x14ac:dyDescent="0.2">
      <c r="A2" s="13" t="s">
        <v>45</v>
      </c>
      <c r="B2" s="12">
        <v>4.03</v>
      </c>
    </row>
    <row r="3" spans="1:2" x14ac:dyDescent="0.2">
      <c r="A3" s="13" t="s">
        <v>46</v>
      </c>
      <c r="B3" s="12">
        <v>2</v>
      </c>
    </row>
    <row r="4" spans="1:2" x14ac:dyDescent="0.2">
      <c r="A4" s="13" t="s">
        <v>47</v>
      </c>
      <c r="B4" s="12">
        <v>2.95</v>
      </c>
    </row>
    <row r="5" spans="1:2" x14ac:dyDescent="0.2">
      <c r="A5" s="13" t="s">
        <v>48</v>
      </c>
      <c r="B5" s="12">
        <v>7.5</v>
      </c>
    </row>
    <row r="6" spans="1:2" x14ac:dyDescent="0.2">
      <c r="A6" s="13" t="s">
        <v>114</v>
      </c>
      <c r="B6" s="12">
        <v>3.5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466462-bc3c-4a55-9692-5a55445c2259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6" ma:contentTypeDescription="Opprett et nytt dokument." ma:contentTypeScope="" ma:versionID="d0a0486694cfa8e0e8fafb4eac51df18">
  <xsd:schema xmlns:xsd="http://www.w3.org/2001/XMLSchema" xmlns:xs="http://www.w3.org/2001/XMLSchema" xmlns:p="http://schemas.microsoft.com/office/2006/metadata/properties" xmlns:ns2="48466462-bc3c-4a55-9692-5a55445c2259" xmlns:ns3="733df60e-6b8c-49a5-a953-39613cb8aa7c" xmlns:ns4="9e538389-cabc-4d4e-918a-8beb7ac0ecaa" targetNamespace="http://schemas.microsoft.com/office/2006/metadata/properties" ma:root="true" ma:fieldsID="b88d5355abd033333465fc1ad17d588b" ns2:_="" ns3:_="" ns4:_="">
    <xsd:import namespace="48466462-bc3c-4a55-9692-5a55445c2259"/>
    <xsd:import namespace="733df60e-6b8c-49a5-a953-39613cb8aa7c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f60e-6b8c-49a5-a953-39613cb8a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354a7eb-578e-4131-b0e6-1ef6604845a1}" ma:internalName="TaxCatchAll" ma:showField="CatchAllData" ma:web="733df60e-6b8c-49a5-a953-39613cb8a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F42E1-2D74-4238-9DD1-8204767BCDD5}">
  <ds:schemaRefs>
    <ds:schemaRef ds:uri="http://purl.org/dc/dcmitype/"/>
    <ds:schemaRef ds:uri="http://schemas.microsoft.com/office/2006/documentManagement/types"/>
    <ds:schemaRef ds:uri="48466462-bc3c-4a55-9692-5a55445c2259"/>
    <ds:schemaRef ds:uri="http://purl.org/dc/terms/"/>
    <ds:schemaRef ds:uri="http://www.w3.org/XML/1998/namespace"/>
    <ds:schemaRef ds:uri="9e538389-cabc-4d4e-918a-8beb7ac0eca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33df60e-6b8c-49a5-a953-39613cb8aa7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F33A045-6B86-4292-BB77-8335E0FA8B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0E8A07-7DF4-4EF6-9CD3-03D84C751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66462-bc3c-4a55-9692-5a55445c2259"/>
    <ds:schemaRef ds:uri="733df60e-6b8c-49a5-a953-39613cb8aa7c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DOMMERREGNING</vt:lpstr>
      <vt:lpstr>DOMMERREGNING (2)</vt:lpstr>
      <vt:lpstr>Referanse</vt:lpstr>
      <vt:lpstr>kjøretøy</vt:lpstr>
    </vt:vector>
  </TitlesOfParts>
  <Company>NIHF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NIHF</dc:creator>
  <cp:lastModifiedBy>Olsen, Geir Thomas</cp:lastModifiedBy>
  <cp:lastPrinted>2023-06-15T08:07:47Z</cp:lastPrinted>
  <dcterms:created xsi:type="dcterms:W3CDTF">2002-09-09T11:39:07Z</dcterms:created>
  <dcterms:modified xsi:type="dcterms:W3CDTF">2023-06-15T08:10:40Z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0x010100D9D399B9A5D3564989DEC33308745E13</vt:lpwstr>
  </property>
  <property fmtid="{D5CDD505-2E9C-101B-9397-08002B2CF9AE}" pid="4" name="Order">
    <vt:r8>8430100</vt:r8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MediaServiceImageTags">
    <vt:lpwstr/>
  </property>
</Properties>
</file>