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idrettsforbundet.sharepoint.com/sites/SF34Administrasjon/Delte dokumenter/Organisasjon/Klubblisens/KlubblisensUtvalget/Klubblisens Eldre Ting/Rapporteringsmaler/Rapporteringsmaler_Nye/31.desember-Frist_15mar/"/>
    </mc:Choice>
  </mc:AlternateContent>
  <xr:revisionPtr revIDLastSave="163" documentId="8_{53D1C1C4-0B5D-43CA-8BFE-42EA2943EB5B}" xr6:coauthVersionLast="47" xr6:coauthVersionMax="47" xr10:uidLastSave="{4B04588D-57F4-41B6-9488-0042A2857327}"/>
  <bookViews>
    <workbookView xWindow="28680" yWindow="-120" windowWidth="29040" windowHeight="15720" xr2:uid="{00000000-000D-0000-FFFF-FFFF00000000}"/>
  </bookViews>
  <sheets>
    <sheet name="Info" sheetId="8" r:id="rId1"/>
    <sheet name="Res1_1.div_31.12" sheetId="1" r:id="rId2"/>
    <sheet name="Res2_1.div_31.12" sheetId="2" r:id="rId3"/>
    <sheet name="Res3_1.div_31.12" sheetId="3" r:id="rId4"/>
    <sheet name="ResOgBal_1.div_31.12" sheetId="4" state="hidden" r:id="rId5"/>
    <sheet name="Poster" sheetId="5" state="hidden" r:id="rId6"/>
    <sheet name="Rating" sheetId="6" state="hidden" r:id="rId7"/>
    <sheet name="Rating_Bud" sheetId="9" state="hidden" r:id="rId8"/>
    <sheet name="RatingModell" sheetId="7"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1" l="1"/>
  <c r="D31" i="6"/>
  <c r="D27" i="6"/>
  <c r="D9" i="1"/>
  <c r="C28" i="4"/>
  <c r="C14" i="5" s="1"/>
  <c r="E19" i="4"/>
  <c r="D24" i="1"/>
  <c r="G30" i="4"/>
  <c r="H30" i="4"/>
  <c r="C30" i="4"/>
  <c r="C19" i="5" s="1"/>
  <c r="D30" i="4"/>
  <c r="E30" i="4"/>
  <c r="C24" i="1"/>
  <c r="B19" i="5"/>
  <c r="G21" i="9"/>
  <c r="F21" i="9"/>
  <c r="H29" i="4"/>
  <c r="G29" i="4"/>
  <c r="C31" i="5" s="1"/>
  <c r="E29" i="4"/>
  <c r="D29" i="4"/>
  <c r="C29" i="4"/>
  <c r="C17" i="5" s="1"/>
  <c r="H28" i="4"/>
  <c r="G28" i="4"/>
  <c r="C29" i="5" s="1"/>
  <c r="E28" i="4"/>
  <c r="D28" i="4"/>
  <c r="H27" i="4"/>
  <c r="G27" i="4"/>
  <c r="C28" i="5" s="1"/>
  <c r="E27" i="4"/>
  <c r="D27" i="4"/>
  <c r="C27" i="4"/>
  <c r="C13" i="5" s="1"/>
  <c r="H26" i="4"/>
  <c r="H31" i="4" s="1"/>
  <c r="G26" i="4"/>
  <c r="E26" i="4"/>
  <c r="D26" i="4"/>
  <c r="C26" i="4"/>
  <c r="C12" i="5" s="1"/>
  <c r="H23" i="4"/>
  <c r="G23" i="4"/>
  <c r="E23" i="4"/>
  <c r="D23" i="4"/>
  <c r="C23" i="4"/>
  <c r="H22" i="4"/>
  <c r="G22" i="4"/>
  <c r="E22" i="4"/>
  <c r="D22" i="4"/>
  <c r="C22" i="4"/>
  <c r="H21" i="4"/>
  <c r="G21" i="4"/>
  <c r="E21" i="4"/>
  <c r="C21" i="4"/>
  <c r="H20" i="4"/>
  <c r="G20" i="4"/>
  <c r="E20" i="4"/>
  <c r="D20" i="4"/>
  <c r="C20" i="4"/>
  <c r="H19" i="4"/>
  <c r="G19" i="4"/>
  <c r="D19" i="4"/>
  <c r="C19" i="4"/>
  <c r="H18" i="4"/>
  <c r="G18" i="4"/>
  <c r="E18" i="4"/>
  <c r="D18" i="4"/>
  <c r="C18" i="4"/>
  <c r="H17" i="4"/>
  <c r="G17" i="4"/>
  <c r="E17" i="4"/>
  <c r="D17" i="4"/>
  <c r="C17" i="4"/>
  <c r="E12" i="4"/>
  <c r="D12" i="4"/>
  <c r="C12" i="4"/>
  <c r="C5" i="5" s="1"/>
  <c r="E11" i="4"/>
  <c r="D11" i="4"/>
  <c r="C11" i="4"/>
  <c r="E10" i="4"/>
  <c r="D10" i="4"/>
  <c r="C10" i="4"/>
  <c r="C6" i="5" s="1"/>
  <c r="D25" i="6" s="1"/>
  <c r="E8" i="4"/>
  <c r="D8" i="4"/>
  <c r="C8" i="4"/>
  <c r="C4" i="5" s="1"/>
  <c r="E7" i="4"/>
  <c r="D7" i="4"/>
  <c r="C7" i="4"/>
  <c r="C33" i="5"/>
  <c r="C22" i="5"/>
  <c r="B37" i="5"/>
  <c r="B33" i="5"/>
  <c r="B32" i="5"/>
  <c r="B31" i="5"/>
  <c r="B29" i="5"/>
  <c r="B28" i="5"/>
  <c r="B27" i="5"/>
  <c r="B26" i="5"/>
  <c r="B22" i="5"/>
  <c r="B21" i="5"/>
  <c r="B18" i="5"/>
  <c r="B17" i="5"/>
  <c r="B16" i="5"/>
  <c r="B14" i="5"/>
  <c r="B13" i="5"/>
  <c r="B12" i="5"/>
  <c r="B11" i="5"/>
  <c r="B8" i="5"/>
  <c r="B7" i="5"/>
  <c r="B6" i="5"/>
  <c r="B5" i="5"/>
  <c r="B4" i="5"/>
  <c r="B31" i="7"/>
  <c r="D35" i="7"/>
  <c r="G21" i="6"/>
  <c r="F21" i="6"/>
  <c r="H31" i="3"/>
  <c r="H32" i="3"/>
  <c r="G31" i="3"/>
  <c r="E31" i="3"/>
  <c r="D31" i="3"/>
  <c r="D32" i="3"/>
  <c r="C31" i="3"/>
  <c r="H24" i="3"/>
  <c r="G24" i="3"/>
  <c r="G32" i="3"/>
  <c r="E24" i="3"/>
  <c r="E32" i="3"/>
  <c r="D24" i="3"/>
  <c r="C24" i="3"/>
  <c r="C32" i="3"/>
  <c r="E13" i="3"/>
  <c r="D13" i="3"/>
  <c r="C13" i="3"/>
  <c r="E9" i="3"/>
  <c r="D9" i="3"/>
  <c r="C9" i="3"/>
  <c r="H31" i="2"/>
  <c r="H32" i="2"/>
  <c r="G31" i="2"/>
  <c r="E31" i="2"/>
  <c r="D31" i="2"/>
  <c r="C31" i="2"/>
  <c r="H24" i="2"/>
  <c r="G24" i="2"/>
  <c r="G32" i="2"/>
  <c r="E24" i="2"/>
  <c r="E32" i="2"/>
  <c r="D24" i="2"/>
  <c r="D32" i="2"/>
  <c r="C24" i="2"/>
  <c r="C32" i="2"/>
  <c r="E13" i="2"/>
  <c r="D13" i="2"/>
  <c r="C13" i="2"/>
  <c r="E9" i="2"/>
  <c r="D9" i="2"/>
  <c r="C9" i="2"/>
  <c r="H31" i="1"/>
  <c r="H32" i="1" s="1"/>
  <c r="G31" i="1"/>
  <c r="E31" i="1"/>
  <c r="D31" i="1"/>
  <c r="C31" i="1"/>
  <c r="C32" i="1" s="1"/>
  <c r="H24" i="1"/>
  <c r="G24" i="1"/>
  <c r="E24" i="1"/>
  <c r="E13" i="1"/>
  <c r="C13" i="1"/>
  <c r="K13" i="1" s="1"/>
  <c r="E9" i="1"/>
  <c r="C9" i="1"/>
  <c r="D33" i="7"/>
  <c r="L11" i="7"/>
  <c r="L8" i="7"/>
  <c r="D34" i="7"/>
  <c r="L28" i="7"/>
  <c r="L20" i="7"/>
  <c r="L23" i="7"/>
  <c r="L26" i="7"/>
  <c r="L17" i="7"/>
  <c r="L5" i="7"/>
  <c r="L12" i="7"/>
  <c r="L7" i="7"/>
  <c r="L21" i="7"/>
  <c r="L14" i="7"/>
  <c r="E32" i="1"/>
  <c r="D21" i="4"/>
  <c r="L25" i="7"/>
  <c r="L15" i="7"/>
  <c r="L27" i="7"/>
  <c r="L16" i="7"/>
  <c r="C27" i="5"/>
  <c r="L9" i="7"/>
  <c r="L18" i="7"/>
  <c r="L24" i="7"/>
  <c r="L13" i="7"/>
  <c r="L6" i="7"/>
  <c r="L10" i="7"/>
  <c r="C9" i="4"/>
  <c r="C7" i="5" s="1"/>
  <c r="L22" i="7"/>
  <c r="L19" i="7"/>
  <c r="C13" i="4" l="1"/>
  <c r="D32" i="1"/>
  <c r="G32" i="1"/>
  <c r="D9" i="4"/>
  <c r="E13" i="4"/>
  <c r="C8" i="5" s="1"/>
  <c r="G31" i="4"/>
  <c r="E9" i="4"/>
  <c r="D13" i="4"/>
  <c r="E24" i="4"/>
  <c r="H24" i="4"/>
  <c r="H32" i="4" s="1"/>
  <c r="G24" i="4"/>
  <c r="G32" i="4" s="1"/>
  <c r="C32" i="5" s="1"/>
  <c r="D7" i="9" s="1"/>
  <c r="E7" i="9" s="1"/>
  <c r="H7" i="9" s="1"/>
  <c r="D31" i="4"/>
  <c r="E31" i="4"/>
  <c r="C31" i="4"/>
  <c r="C24" i="4"/>
  <c r="C32" i="4" s="1"/>
  <c r="C18" i="5" s="1"/>
  <c r="D24" i="4"/>
  <c r="C26" i="5"/>
  <c r="D32" i="4"/>
  <c r="C37" i="5" s="1"/>
  <c r="E32" i="4"/>
  <c r="C21" i="5" s="1"/>
  <c r="C23" i="5" s="1"/>
  <c r="C16" i="5"/>
  <c r="D6" i="6"/>
  <c r="E6" i="6" s="1"/>
  <c r="D11" i="6"/>
  <c r="E11" i="6" s="1"/>
  <c r="H11" i="6" s="1"/>
  <c r="C11" i="5" l="1"/>
  <c r="D7" i="6" s="1"/>
  <c r="E7" i="6" s="1"/>
  <c r="H7" i="6" s="1"/>
  <c r="D6" i="9"/>
  <c r="E6" i="9" s="1"/>
  <c r="D19" i="9"/>
  <c r="E19" i="9" s="1"/>
  <c r="H19" i="9" s="1"/>
  <c r="C30" i="5"/>
  <c r="D16" i="9" s="1"/>
  <c r="E16" i="9" s="1"/>
  <c r="H16" i="9" s="1"/>
  <c r="D11" i="9"/>
  <c r="E11" i="9" s="1"/>
  <c r="H11" i="9" s="1"/>
  <c r="C34" i="5"/>
  <c r="D17" i="9" s="1"/>
  <c r="E17" i="9" s="1"/>
  <c r="H17" i="9" s="1"/>
  <c r="D26" i="9"/>
  <c r="D25" i="9" s="1"/>
  <c r="D19" i="6"/>
  <c r="E19" i="6" s="1"/>
  <c r="H19" i="6" s="1"/>
  <c r="C15" i="5"/>
  <c r="D16" i="6" s="1"/>
  <c r="E16" i="6" s="1"/>
  <c r="H16" i="6" s="1"/>
  <c r="D26" i="6"/>
  <c r="D29" i="6"/>
  <c r="C20" i="5"/>
  <c r="H6" i="6"/>
  <c r="E21" i="6"/>
  <c r="E21" i="9"/>
  <c r="H6" i="9"/>
  <c r="D18" i="9" l="1"/>
  <c r="E18" i="9" s="1"/>
  <c r="H18" i="9" s="1"/>
  <c r="D17" i="6"/>
  <c r="H21" i="9"/>
  <c r="D21" i="9"/>
  <c r="H21" i="6"/>
  <c r="D21" i="6"/>
  <c r="E17" i="6" l="1"/>
  <c r="H17" i="6" s="1"/>
  <c r="D18" i="6"/>
  <c r="E18" i="6" s="1"/>
  <c r="H18" i="6" s="1"/>
  <c r="A36" i="1"/>
  <c r="A36" i="3"/>
  <c r="A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Pedersen, Eivind</author>
  </authors>
  <commentList>
    <comment ref="J6" authorId="0" shapeId="0" xr:uid="{00000000-0006-0000-0600-000001000000}">
      <text>
        <r>
          <rPr>
            <b/>
            <sz val="8"/>
            <color indexed="81"/>
            <rFont val="Tahoma"/>
            <family val="2"/>
          </rPr>
          <t>Pedersen, Eivind:</t>
        </r>
        <r>
          <rPr>
            <sz val="8"/>
            <color indexed="81"/>
            <rFont val="Tahoma"/>
            <family val="2"/>
          </rPr>
          <t xml:space="preserve">
En tommelfingerregel er at likviditetsgrad 1 bør være større en 2. Dette kravet kan reduseres noe da bedrifter i nyere tid ikke har like stort behov for omløpsmidler </t>
        </r>
      </text>
    </comment>
    <comment ref="J7" authorId="0" shapeId="0" xr:uid="{00000000-0006-0000-0600-000002000000}">
      <text>
        <r>
          <rPr>
            <b/>
            <sz val="8"/>
            <color indexed="81"/>
            <rFont val="Tahoma"/>
            <family val="2"/>
          </rPr>
          <t>Pedersen, Eivind:</t>
        </r>
        <r>
          <rPr>
            <sz val="8"/>
            <color indexed="81"/>
            <rFont val="Tahoma"/>
            <family val="2"/>
          </rPr>
          <t xml:space="preserve">
Arbeidskapital beskriver hvor stor del av omløpsmidlene dine som er finansiert med langsiktig kapital. En positiv arbeidskapital betyr at en del av omløpsmidlene blir finansiert med langsiktig kapital. Det er spessielt viktig at en del av varelageret er finansiert av langsiktig kapital. Et normalt krav er at arbeidskapitalen skal dekke 50% av varelageret, men mange ønsker at det skal dekke hele.
 I nøkkeltallssammenheng er det interessant å følge arbeidskapitalen i forhold til salgsinntektene</t>
        </r>
      </text>
    </comment>
    <comment ref="J11" authorId="0" shapeId="0" xr:uid="{00000000-0006-0000-0600-000003000000}">
      <text>
        <r>
          <rPr>
            <b/>
            <sz val="8"/>
            <color indexed="81"/>
            <rFont val="Tahoma"/>
            <family val="2"/>
          </rPr>
          <t>Pedersen, Eivind:</t>
        </r>
        <r>
          <rPr>
            <sz val="8"/>
            <color indexed="81"/>
            <rFont val="Tahoma"/>
            <family val="2"/>
          </rPr>
          <t xml:space="preserve">
En høy egenkapitalprosent viser at bedriftens soliditet er sterk. Dette forholdstallet viser hvor stor del av eiendelene som er finansiert med egenkapital, samt hvor store tap bedriften kan bli utsatt for før det tærer på fremmedkapitalen. En egenkapitalprosent på 30 karakteriseres som bra for de fleste bedrifter, mens en egenkapitalprosent under 10 sees på som meget lavt. Ved 10 % egenkapitalandel har ikke aksjeselskaper lov å dele ut utbytte ifølge aksjeloven. </t>
        </r>
      </text>
    </comment>
    <comment ref="J16" authorId="0" shapeId="0" xr:uid="{00000000-0006-0000-0600-000004000000}">
      <text>
        <r>
          <rPr>
            <b/>
            <sz val="8"/>
            <color indexed="81"/>
            <rFont val="Tahoma"/>
            <family val="2"/>
          </rPr>
          <t>Pedersen, Eivind:</t>
        </r>
        <r>
          <rPr>
            <sz val="8"/>
            <color indexed="81"/>
            <rFont val="Tahoma"/>
            <family val="2"/>
          </rPr>
          <t xml:space="preserve">
Dette forholdstallet måler bedriftens avkastning på totalkapitalen, og viser hvor godt bedriften har vært drevet. Nøkkeltallet reflekterer hvor effektive selskapet har vært til å forvalte ressurser uavhengig av selskapets finansiering. Totalkapitalrentabiliteten tar derfor for seg avkastning både til eiere og kreditorer. </t>
        </r>
      </text>
    </comment>
    <comment ref="J17" authorId="0" shapeId="0" xr:uid="{00000000-0006-0000-0600-000005000000}">
      <text>
        <r>
          <rPr>
            <b/>
            <sz val="8"/>
            <color indexed="81"/>
            <rFont val="Tahoma"/>
            <family val="2"/>
          </rPr>
          <t>Pedersen, Eivind:</t>
        </r>
        <r>
          <rPr>
            <sz val="8"/>
            <color indexed="81"/>
            <rFont val="Tahoma"/>
            <family val="2"/>
          </rPr>
          <t xml:space="preserve">
Dette forholdstallet viser hvor mye som er tjent per omsatt krone i perioden. Dette forholdstallet måler selskapets lønnsomhet i forhold til salget. Forholdstallet kan bedres ved å øke inntektene eller ved å foreta kutt i kostnadene. </t>
        </r>
      </text>
    </comment>
    <comment ref="J19" authorId="0" shapeId="0" xr:uid="{00000000-0006-0000-0600-000006000000}">
      <text>
        <r>
          <rPr>
            <b/>
            <sz val="8"/>
            <color indexed="81"/>
            <rFont val="Tahoma"/>
            <family val="2"/>
          </rPr>
          <t>Pedersen, Eivind:</t>
        </r>
        <r>
          <rPr>
            <sz val="8"/>
            <color indexed="81"/>
            <rFont val="Tahoma"/>
            <family val="2"/>
          </rPr>
          <t xml:space="preserve">
Lønnskostnader i forhold til driftsinntekter. Bra med et så lavt forholdstall som mulig. Mulig gjennom å redusere lønnskostnader og/eller øke inntektene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Pedersen, Eivind</author>
  </authors>
  <commentList>
    <comment ref="J6" authorId="0" shapeId="0" xr:uid="{00000000-0006-0000-0700-000001000000}">
      <text>
        <r>
          <rPr>
            <b/>
            <sz val="8"/>
            <color indexed="81"/>
            <rFont val="Tahoma"/>
            <family val="2"/>
          </rPr>
          <t>Pedersen, Eivind:</t>
        </r>
        <r>
          <rPr>
            <sz val="8"/>
            <color indexed="81"/>
            <rFont val="Tahoma"/>
            <family val="2"/>
          </rPr>
          <t xml:space="preserve">
En tommelfingerregel er at likviditetsgrad 1 bør være større en 2. Dette kravet kan reduseres noe da bedrifter i nyere tid ikke har like stort behov for omløpsmidler </t>
        </r>
      </text>
    </comment>
    <comment ref="J7" authorId="0" shapeId="0" xr:uid="{00000000-0006-0000-0700-000002000000}">
      <text>
        <r>
          <rPr>
            <b/>
            <sz val="8"/>
            <color indexed="81"/>
            <rFont val="Tahoma"/>
            <family val="2"/>
          </rPr>
          <t>Pedersen, Eivind:</t>
        </r>
        <r>
          <rPr>
            <sz val="8"/>
            <color indexed="81"/>
            <rFont val="Tahoma"/>
            <family val="2"/>
          </rPr>
          <t xml:space="preserve">
Arbeidskapital beskriver hvor stor del av omløpsmidlene dine som er finansiert med langsiktig kapital. En positiv arbeidskapital betyr at en del av omløpsmidlene blir finansiert med langsiktig kapital. Det er spessielt viktig at en del av varelageret er finansiert av langsiktig kapital. Et normalt krav er at arbeidskapitalen skal dekke 50% av varelageret, men mange ønsker at det skal dekke hele.
 I nøkkeltallssammenheng er det interessant å følge arbeidskapitalen i forhold til salgsinntektene</t>
        </r>
      </text>
    </comment>
    <comment ref="J11" authorId="0" shapeId="0" xr:uid="{00000000-0006-0000-0700-000003000000}">
      <text>
        <r>
          <rPr>
            <b/>
            <sz val="8"/>
            <color indexed="81"/>
            <rFont val="Tahoma"/>
            <family val="2"/>
          </rPr>
          <t>Pedersen, Eivind:</t>
        </r>
        <r>
          <rPr>
            <sz val="8"/>
            <color indexed="81"/>
            <rFont val="Tahoma"/>
            <family val="2"/>
          </rPr>
          <t xml:space="preserve">
En høy egenkapitalprosent viser at bedriftens soliditet er sterk. Dette forholdstallet viser hvor stor del av eiendelene som er finansiert med egenkapital, samt hvor store tap bedriften kan bli utsatt for før det tærer på fremmedkapitalen. En egenkapitalprosent på 30 karakteriseres som bra for de fleste bedrifter, mens en egenkapitalprosent under 10 sees på som meget lavt. Ved 10 % egenkapitalandel har ikke aksjeselskaper lov å dele ut utbytte ifølge aksjeloven. </t>
        </r>
      </text>
    </comment>
    <comment ref="J16" authorId="0" shapeId="0" xr:uid="{00000000-0006-0000-0700-000004000000}">
      <text>
        <r>
          <rPr>
            <b/>
            <sz val="8"/>
            <color indexed="81"/>
            <rFont val="Tahoma"/>
            <family val="2"/>
          </rPr>
          <t>Pedersen, Eivind:</t>
        </r>
        <r>
          <rPr>
            <sz val="8"/>
            <color indexed="81"/>
            <rFont val="Tahoma"/>
            <family val="2"/>
          </rPr>
          <t xml:space="preserve">
Dette forholdstallet måler bedriftens avkastning på totalkapitalen, og viser hvor godt bedriften har vært drevet. Nøkkeltallet reflekterer hvor effektive selskapet har vært til å forvalte ressurser uavhengig av selskapets finansiering. Totalkapitalrentabiliteten tar derfor for seg avkastning både til eiere og kreditorer. </t>
        </r>
      </text>
    </comment>
    <comment ref="J17" authorId="0" shapeId="0" xr:uid="{00000000-0006-0000-0700-000005000000}">
      <text>
        <r>
          <rPr>
            <b/>
            <sz val="8"/>
            <color indexed="81"/>
            <rFont val="Tahoma"/>
            <family val="2"/>
          </rPr>
          <t>Pedersen, Eivind:</t>
        </r>
        <r>
          <rPr>
            <sz val="8"/>
            <color indexed="81"/>
            <rFont val="Tahoma"/>
            <family val="2"/>
          </rPr>
          <t xml:space="preserve">
Dette forholdstallet viser hvor mye som er tjent per omsatt krone i perioden. Dette forholdstallet måler selskapets lønnsomhet i forhold til salget. Forholdstallet kan bedres ved å øke inntektene eller ved å foreta kutt i kostnadene. </t>
        </r>
      </text>
    </comment>
    <comment ref="J19" authorId="0" shapeId="0" xr:uid="{00000000-0006-0000-0700-000006000000}">
      <text>
        <r>
          <rPr>
            <b/>
            <sz val="8"/>
            <color indexed="81"/>
            <rFont val="Tahoma"/>
            <family val="2"/>
          </rPr>
          <t>Pedersen, Eivind:</t>
        </r>
        <r>
          <rPr>
            <sz val="8"/>
            <color indexed="81"/>
            <rFont val="Tahoma"/>
            <family val="2"/>
          </rPr>
          <t xml:space="preserve">
Lønnskostnader i forhold til driftsinntekter. Bra med et så lavt forholdstall som mulig. Mulig gjennom å redusere lønnskostnader og/eller øke inntektene</t>
        </r>
      </text>
    </comment>
  </commentList>
</comments>
</file>

<file path=xl/sharedStrings.xml><?xml version="1.0" encoding="utf-8"?>
<sst xmlns="http://schemas.openxmlformats.org/spreadsheetml/2006/main" count="429" uniqueCount="133">
  <si>
    <t>Klubb:</t>
  </si>
  <si>
    <t>Balanse</t>
  </si>
  <si>
    <t>Sum eiendeler</t>
  </si>
  <si>
    <t xml:space="preserve"> </t>
  </si>
  <si>
    <t>Sum gjeld og egenkapital</t>
  </si>
  <si>
    <t xml:space="preserve">                                               </t>
  </si>
  <si>
    <t>Resultatregnskap</t>
  </si>
  <si>
    <t>Inntekter</t>
  </si>
  <si>
    <t>Spons</t>
  </si>
  <si>
    <t>Reklame</t>
  </si>
  <si>
    <t>Salg</t>
  </si>
  <si>
    <t>Offentlige tilskudd</t>
  </si>
  <si>
    <t xml:space="preserve">Leieinntekter                        </t>
  </si>
  <si>
    <t xml:space="preserve">Andre inntekter (medlem, lisens osv)                  </t>
  </si>
  <si>
    <t>Kostnader</t>
  </si>
  <si>
    <t>Varekostnad</t>
  </si>
  <si>
    <t>Klasse 3</t>
  </si>
  <si>
    <t>Klasse 4</t>
  </si>
  <si>
    <t>Klasse 5</t>
  </si>
  <si>
    <t>Lønns- og personalkostnad</t>
  </si>
  <si>
    <t>Klasse 6/7</t>
  </si>
  <si>
    <t>Andre driftsk./avskrivning</t>
  </si>
  <si>
    <t>Klasse 8</t>
  </si>
  <si>
    <t>Finans og ekstraordinære</t>
  </si>
  <si>
    <t>Klasse 3/30</t>
  </si>
  <si>
    <t>Klasse 3/31</t>
  </si>
  <si>
    <t>Klasse 3/32</t>
  </si>
  <si>
    <t>Billettinntekter</t>
  </si>
  <si>
    <t>Klasse 3/34</t>
  </si>
  <si>
    <t>Klasse 3/36</t>
  </si>
  <si>
    <t>Klasse 3/39</t>
  </si>
  <si>
    <t>Klasse/konto</t>
  </si>
  <si>
    <t xml:space="preserve">Budsjett </t>
  </si>
  <si>
    <t>Klasse 1</t>
  </si>
  <si>
    <t>Anleggsmidler</t>
  </si>
  <si>
    <t>Omløpsmidler</t>
  </si>
  <si>
    <t>Klasse 2</t>
  </si>
  <si>
    <t>Egenkapital</t>
  </si>
  <si>
    <t>Langsiktig gjeld</t>
  </si>
  <si>
    <t>Kortsiktig gjeld</t>
  </si>
  <si>
    <t>Sum kostnader</t>
  </si>
  <si>
    <t>Eiendeler</t>
  </si>
  <si>
    <t>Sum salgs- og driftsinntekter</t>
  </si>
  <si>
    <t>Alle klubbene skal bruk Norsk Standard Kontoplan NS4103</t>
  </si>
  <si>
    <t>Rapportering for 1. divisjon pr 31.12</t>
  </si>
  <si>
    <t>Frist 28. Feb</t>
  </si>
  <si>
    <t>Skattekostnad</t>
  </si>
  <si>
    <t>Resultat etter skatt</t>
  </si>
  <si>
    <t>Regn. 20XX-1</t>
  </si>
  <si>
    <t>Budsj. 20XX-1</t>
  </si>
  <si>
    <t>Regn. 20XX-2</t>
  </si>
  <si>
    <t>Budsj. 20XX</t>
  </si>
  <si>
    <t>Budsj.30.04.XX</t>
  </si>
  <si>
    <t>Balanse og regnskapsposter som innput til regnskapsanalysen</t>
  </si>
  <si>
    <t>Sum omløpsmidler</t>
  </si>
  <si>
    <t>Sum kortsiktig gjeld</t>
  </si>
  <si>
    <t>Sum egenkapital</t>
  </si>
  <si>
    <t>Sum egenkapital og gjeld</t>
  </si>
  <si>
    <t>Sum egenkapital og gjeld fjor</t>
  </si>
  <si>
    <t>Resultat</t>
  </si>
  <si>
    <t>Driftsresultat</t>
  </si>
  <si>
    <t>Resultat før skatt</t>
  </si>
  <si>
    <t>Resultat før skatt i fjor</t>
  </si>
  <si>
    <t>Budsjett kommende år</t>
  </si>
  <si>
    <t>Budsjett inneværende år</t>
  </si>
  <si>
    <t>Resultat etter skatt i fjor (budsjett)</t>
  </si>
  <si>
    <t>Risiko</t>
  </si>
  <si>
    <t>Klubbens nøkkeltall</t>
  </si>
  <si>
    <t>Ratingscore klubb</t>
  </si>
  <si>
    <t>Minimum score</t>
  </si>
  <si>
    <t>Maks score</t>
  </si>
  <si>
    <t>Klubbrating</t>
  </si>
  <si>
    <t>Forholdstalldefinisjon</t>
  </si>
  <si>
    <t>Kortsiktig risiko/likviditetsanalyse</t>
  </si>
  <si>
    <t>Likviditetsgrad 1</t>
  </si>
  <si>
    <t>Omløpsmidler / kortsiktig gjeld</t>
  </si>
  <si>
    <t>Arbeidskapitalprosent</t>
  </si>
  <si>
    <t xml:space="preserve">(Omløpsmidler – kortsiktig gjeld) / driftsinntekter </t>
  </si>
  <si>
    <t>Langsiktig risiko/soliditetsanalyse</t>
  </si>
  <si>
    <t>Egenkapitalprosent</t>
  </si>
  <si>
    <t>Egenkapital / Totalkapital</t>
  </si>
  <si>
    <t>Lønnsomhet</t>
  </si>
  <si>
    <t>Lønnsomhet/Rentabilitetsanalyse</t>
  </si>
  <si>
    <t>Totalkapitalrentabilitet</t>
  </si>
  <si>
    <t>(Driftsresultat + finansinntekter)/ Gjennomsnittlig totalkapital siste 2 år</t>
  </si>
  <si>
    <t xml:space="preserve">Resultatgrad </t>
  </si>
  <si>
    <t>Resultat før skatt  / Driftsinntekter</t>
  </si>
  <si>
    <t>Resultatgrad - siste 2 år</t>
  </si>
  <si>
    <t>Resultat før skatt  / Driftsinntekter (snitt over de siste 2 årene)</t>
  </si>
  <si>
    <t>Personalkostnadsprosent</t>
  </si>
  <si>
    <t>Personalkostnader/Driftsinntekter</t>
  </si>
  <si>
    <t>Ratingscore</t>
  </si>
  <si>
    <t>Ratingscore_Ikke_godkjent</t>
  </si>
  <si>
    <t>Ratingscore_godkjent</t>
  </si>
  <si>
    <t>Årsresultat etter skatt</t>
  </si>
  <si>
    <t>Konservativitet i rapporteringen</t>
  </si>
  <si>
    <t>Disiplinpoengsum</t>
  </si>
  <si>
    <t>Regnskapsmessig resultat etter skatt &gt; Prognosemessig resultat før skatt (budsjett resultat før skatt)</t>
  </si>
  <si>
    <t xml:space="preserve">Hvis disiplin de siste 4 årene er &gt; 3;4, de siste årene &gt; 2; 3 osv </t>
  </si>
  <si>
    <t>Årsresultatet &gt; prognose for året (sann = 1, usann 0)</t>
  </si>
  <si>
    <t>Ratingmodell</t>
  </si>
  <si>
    <t>Multiplikator</t>
  </si>
  <si>
    <t>Faktor</t>
  </si>
  <si>
    <t>Intervaller</t>
  </si>
  <si>
    <t>Godkjent/ikke godkjent</t>
  </si>
  <si>
    <t>Ikke godkjent</t>
  </si>
  <si>
    <t>Godkjent</t>
  </si>
  <si>
    <t>Mer en godkjent</t>
  </si>
  <si>
    <t>Resultatgrad siste 2 år</t>
  </si>
  <si>
    <t>Personalkostandsprosent</t>
  </si>
  <si>
    <t>&lt;50%</t>
  </si>
  <si>
    <t>Indicator</t>
  </si>
  <si>
    <t>&lt;</t>
  </si>
  <si>
    <t>&gt;</t>
  </si>
  <si>
    <t>Oppnåelig Sum</t>
  </si>
  <si>
    <t>kategori</t>
  </si>
  <si>
    <t>I</t>
  </si>
  <si>
    <t>II</t>
  </si>
  <si>
    <t>III</t>
  </si>
  <si>
    <t>Frist 15. Mar</t>
  </si>
  <si>
    <t>(Omløpsmidler + årsresultat etter skatt) / kortsiktig gjeld</t>
  </si>
  <si>
    <t xml:space="preserve">((Omløpsmidler + årsresultat etter skatt))– kortsiktig gjeld) / driftsinntekter </t>
  </si>
  <si>
    <t>(Egenkapital + årsresultat etter skatt) / (Totalkapital + årsresultat etter skatt)</t>
  </si>
  <si>
    <t>(Driftsresultat + finansinntekter)/ (Totalkapital forrige regnskap+ årsresultat etter skatt)</t>
  </si>
  <si>
    <t>AS:</t>
  </si>
  <si>
    <t>Egenkapitalandel (samlet for AS og klubb):</t>
  </si>
  <si>
    <t>Totalkapital</t>
  </si>
  <si>
    <t>Regn. 2026</t>
  </si>
  <si>
    <t>Budsj. 2027</t>
  </si>
  <si>
    <t>Budsj.30.04.27</t>
  </si>
  <si>
    <t>Egenkapitalandel &lt; 0 % krever Handlingsplan</t>
  </si>
  <si>
    <t>Regn. 2025</t>
  </si>
  <si>
    <t>Budsj.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</si>
</sst>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43" formatCode="_ * #,##0.00_ ;_ * \-#,##0.00_ ;_ * &quot;-&quot;??_ ;_ @_ "/>
  </numFmts>
  <fonts count="30" x14ac:knownFonts="1">
    <font>
      <sz val="10"/>
      <name val="Arial"/>
    </font>
    <font>
      <b/>
      <sz val="12"/>
      <name val="Times New Roman"/>
      <family val="1"/>
    </font>
    <font>
      <sz val="12"/>
      <name val="Arial"/>
      <family val="2"/>
    </font>
    <font>
      <sz val="12"/>
      <name val="Times New Roman"/>
      <family val="1"/>
    </font>
    <font>
      <b/>
      <sz val="10"/>
      <name val="Times New Roman"/>
      <family val="1"/>
    </font>
    <font>
      <sz val="10"/>
      <name val="Arial"/>
      <family val="2"/>
    </font>
    <font>
      <sz val="10"/>
      <name val="Times New Roman"/>
      <family val="1"/>
    </font>
    <font>
      <b/>
      <sz val="10"/>
      <name val="Times New Roman"/>
      <family val="1"/>
    </font>
    <font>
      <sz val="10"/>
      <name val="Arial"/>
      <family val="2"/>
    </font>
    <font>
      <sz val="10"/>
      <name val="Times New Roman"/>
      <family val="1"/>
    </font>
    <font>
      <b/>
      <i/>
      <sz val="12"/>
      <name val="Times New Roman"/>
      <family val="1"/>
    </font>
    <font>
      <sz val="12"/>
      <name val="Arial"/>
      <family val="2"/>
    </font>
    <font>
      <sz val="10"/>
      <name val="Arial"/>
      <family val="2"/>
    </font>
    <font>
      <b/>
      <sz val="14"/>
      <name val="Times New Roman"/>
      <family val="1"/>
    </font>
    <font>
      <i/>
      <sz val="8"/>
      <name val="Times New Roman"/>
      <family val="1"/>
    </font>
    <font>
      <b/>
      <sz val="11"/>
      <name val="Times New Roman"/>
      <family val="1"/>
    </font>
    <font>
      <sz val="11"/>
      <name val="Times New Roman"/>
      <family val="1"/>
    </font>
    <font>
      <b/>
      <sz val="8"/>
      <color indexed="81"/>
      <name val="Tahoma"/>
      <family val="2"/>
    </font>
    <font>
      <sz val="8"/>
      <color indexed="81"/>
      <name val="Tahoma"/>
      <family val="2"/>
    </font>
    <font>
      <b/>
      <sz val="28"/>
      <name val="Times New Roman"/>
      <family val="1"/>
    </font>
    <font>
      <b/>
      <sz val="10"/>
      <name val="Arial"/>
      <family val="2"/>
    </font>
    <font>
      <sz val="10"/>
      <name val="MS Sans Serif"/>
      <family val="2"/>
    </font>
    <font>
      <u/>
      <sz val="7.5"/>
      <color indexed="12"/>
      <name val="MS Sans Serif"/>
      <family val="2"/>
    </font>
    <font>
      <sz val="10"/>
      <name val="Arial"/>
      <family val="2"/>
    </font>
    <font>
      <i/>
      <sz val="10"/>
      <color rgb="FFFF0000"/>
      <name val="Arial"/>
      <family val="2"/>
    </font>
    <font>
      <sz val="12"/>
      <color rgb="FF00B050"/>
      <name val="Times New Roman"/>
      <family val="1"/>
    </font>
    <font>
      <sz val="11"/>
      <color rgb="FF00B050"/>
      <name val="Times New Roman"/>
      <family val="1"/>
    </font>
    <font>
      <b/>
      <sz val="12"/>
      <color rgb="FFFF0000"/>
      <name val="Arial"/>
      <family val="2"/>
    </font>
    <font>
      <sz val="10"/>
      <color rgb="FFFF0000"/>
      <name val="Times New Roman"/>
      <family val="1"/>
    </font>
    <font>
      <i/>
      <sz val="10"/>
      <name val="Times New Roman"/>
      <family val="1"/>
    </font>
  </fonts>
  <fills count="7">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00"/>
        <bgColor indexed="64"/>
      </patternFill>
    </fill>
  </fills>
  <borders count="32">
    <border>
      <left/>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13">
    <xf numFmtId="0" fontId="0" fillId="0" borderId="0"/>
    <xf numFmtId="0" fontId="22" fillId="0" borderId="0" applyNumberFormat="0" applyFill="0" applyBorder="0" applyAlignment="0" applyProtection="0">
      <alignment vertical="top"/>
      <protection locked="0"/>
    </xf>
    <xf numFmtId="40" fontId="21" fillId="0" borderId="0" applyFont="0" applyFill="0" applyBorder="0" applyAlignment="0" applyProtection="0"/>
    <xf numFmtId="43" fontId="16" fillId="0" borderId="0" applyFont="0" applyFill="0" applyBorder="0" applyAlignment="0" applyProtection="0"/>
    <xf numFmtId="0" fontId="5" fillId="0" borderId="0"/>
    <xf numFmtId="0" fontId="5" fillId="0" borderId="0"/>
    <xf numFmtId="0" fontId="21" fillId="0" borderId="0"/>
    <xf numFmtId="0" fontId="5" fillId="0" borderId="0"/>
    <xf numFmtId="0" fontId="5" fillId="0" borderId="0"/>
    <xf numFmtId="0" fontId="16" fillId="0" borderId="0"/>
    <xf numFmtId="0" fontId="16" fillId="0" borderId="0"/>
    <xf numFmtId="9" fontId="21" fillId="0" borderId="0" applyFont="0" applyFill="0" applyBorder="0" applyAlignment="0" applyProtection="0"/>
    <xf numFmtId="0" fontId="3" fillId="0" borderId="0"/>
  </cellStyleXfs>
  <cellXfs count="167">
    <xf numFmtId="0" fontId="0" fillId="0" borderId="0" xfId="0"/>
    <xf numFmtId="0" fontId="5" fillId="0" borderId="1" xfId="5" applyBorder="1"/>
    <xf numFmtId="0" fontId="5" fillId="0" borderId="0" xfId="5"/>
    <xf numFmtId="0" fontId="0" fillId="0" borderId="2" xfId="0" applyBorder="1"/>
    <xf numFmtId="0" fontId="5" fillId="0" borderId="1" xfId="5" applyBorder="1" applyAlignment="1">
      <alignment horizontal="center"/>
    </xf>
    <xf numFmtId="0" fontId="20" fillId="0" borderId="0" xfId="5" applyFont="1" applyAlignment="1">
      <alignment horizontal="center"/>
    </xf>
    <xf numFmtId="0" fontId="20" fillId="0" borderId="3" xfId="5" applyFont="1" applyBorder="1" applyAlignment="1">
      <alignment horizontal="center"/>
    </xf>
    <xf numFmtId="0" fontId="20" fillId="0" borderId="4" xfId="5" applyFont="1" applyBorder="1" applyAlignment="1">
      <alignment horizontal="center"/>
    </xf>
    <xf numFmtId="0" fontId="5" fillId="2" borderId="5" xfId="5" applyFill="1" applyBorder="1"/>
    <xf numFmtId="0" fontId="5" fillId="2" borderId="6" xfId="5" applyFill="1" applyBorder="1"/>
    <xf numFmtId="9" fontId="5" fillId="2" borderId="6" xfId="5" applyNumberFormat="1" applyFill="1" applyBorder="1" applyAlignment="1">
      <alignment horizontal="center"/>
    </xf>
    <xf numFmtId="9" fontId="5" fillId="2" borderId="3" xfId="5" applyNumberFormat="1" applyFill="1" applyBorder="1" applyAlignment="1">
      <alignment horizontal="center"/>
    </xf>
    <xf numFmtId="2" fontId="0" fillId="5" borderId="4" xfId="0" applyNumberFormat="1" applyFill="1" applyBorder="1"/>
    <xf numFmtId="0" fontId="5" fillId="2" borderId="1" xfId="5" applyFill="1" applyBorder="1"/>
    <xf numFmtId="0" fontId="5" fillId="2" borderId="0" xfId="5" applyFill="1"/>
    <xf numFmtId="0" fontId="5" fillId="2" borderId="0" xfId="5" applyFill="1" applyAlignment="1">
      <alignment horizontal="center"/>
    </xf>
    <xf numFmtId="0" fontId="5" fillId="2" borderId="2" xfId="5" applyFill="1" applyBorder="1" applyAlignment="1">
      <alignment horizontal="center"/>
    </xf>
    <xf numFmtId="2" fontId="0" fillId="5" borderId="7" xfId="0" applyNumberFormat="1" applyFill="1" applyBorder="1"/>
    <xf numFmtId="2" fontId="0" fillId="5" borderId="8" xfId="0" applyNumberFormat="1" applyFill="1" applyBorder="1"/>
    <xf numFmtId="0" fontId="5" fillId="0" borderId="5" xfId="5" applyBorder="1"/>
    <xf numFmtId="0" fontId="5" fillId="0" borderId="6" xfId="5" applyBorder="1"/>
    <xf numFmtId="9" fontId="5" fillId="0" borderId="6" xfId="5" applyNumberFormat="1" applyBorder="1" applyAlignment="1">
      <alignment horizontal="center"/>
    </xf>
    <xf numFmtId="9" fontId="5" fillId="0" borderId="3" xfId="5" applyNumberFormat="1" applyBorder="1" applyAlignment="1">
      <alignment horizontal="center"/>
    </xf>
    <xf numFmtId="0" fontId="5" fillId="0" borderId="0" xfId="5" applyAlignment="1">
      <alignment horizontal="center"/>
    </xf>
    <xf numFmtId="0" fontId="5" fillId="0" borderId="2" xfId="5" applyBorder="1" applyAlignment="1">
      <alignment horizontal="center"/>
    </xf>
    <xf numFmtId="0" fontId="5" fillId="0" borderId="9" xfId="5" applyBorder="1"/>
    <xf numFmtId="0" fontId="5" fillId="0" borderId="10" xfId="5" applyBorder="1"/>
    <xf numFmtId="0" fontId="5" fillId="0" borderId="10" xfId="5" applyBorder="1" applyAlignment="1">
      <alignment horizontal="center"/>
    </xf>
    <xf numFmtId="0" fontId="5" fillId="0" borderId="11" xfId="5" applyBorder="1" applyAlignment="1">
      <alignment horizontal="center"/>
    </xf>
    <xf numFmtId="0" fontId="5" fillId="2" borderId="9" xfId="5" applyFill="1" applyBorder="1"/>
    <xf numFmtId="0" fontId="5" fillId="2" borderId="10" xfId="5" applyFill="1" applyBorder="1"/>
    <xf numFmtId="0" fontId="5" fillId="2" borderId="10" xfId="5" applyFill="1" applyBorder="1" applyAlignment="1">
      <alignment horizontal="center"/>
    </xf>
    <xf numFmtId="0" fontId="5" fillId="2" borderId="11" xfId="5" applyFill="1" applyBorder="1" applyAlignment="1">
      <alignment horizontal="center"/>
    </xf>
    <xf numFmtId="9" fontId="5" fillId="0" borderId="5" xfId="5" applyNumberFormat="1" applyBorder="1"/>
    <xf numFmtId="0" fontId="5" fillId="0" borderId="6" xfId="5" applyBorder="1" applyAlignment="1">
      <alignment horizontal="center"/>
    </xf>
    <xf numFmtId="0" fontId="5" fillId="0" borderId="3" xfId="5" applyBorder="1" applyAlignment="1">
      <alignment horizontal="center"/>
    </xf>
    <xf numFmtId="9" fontId="5" fillId="2" borderId="0" xfId="5" applyNumberFormat="1" applyFill="1" applyAlignment="1">
      <alignment horizontal="center"/>
    </xf>
    <xf numFmtId="9" fontId="5" fillId="2" borderId="2" xfId="5" applyNumberFormat="1" applyFill="1" applyBorder="1" applyAlignment="1">
      <alignment horizontal="center"/>
    </xf>
    <xf numFmtId="0" fontId="24" fillId="0" borderId="5" xfId="5" applyFont="1" applyBorder="1"/>
    <xf numFmtId="0" fontId="24" fillId="0" borderId="6" xfId="5" applyFont="1" applyBorder="1"/>
    <xf numFmtId="0" fontId="24" fillId="0" borderId="6" xfId="5" applyFont="1" applyBorder="1" applyAlignment="1">
      <alignment horizontal="center"/>
    </xf>
    <xf numFmtId="0" fontId="24" fillId="0" borderId="3" xfId="5" applyFont="1" applyBorder="1" applyAlignment="1">
      <alignment horizontal="center"/>
    </xf>
    <xf numFmtId="0" fontId="24" fillId="0" borderId="1" xfId="5" applyFont="1" applyBorder="1"/>
    <xf numFmtId="0" fontId="24" fillId="0" borderId="0" xfId="5" applyFont="1"/>
    <xf numFmtId="0" fontId="24" fillId="0" borderId="0" xfId="5" applyFont="1" applyAlignment="1">
      <alignment horizontal="center"/>
    </xf>
    <xf numFmtId="0" fontId="24" fillId="0" borderId="2" xfId="5" applyFont="1" applyBorder="1" applyAlignment="1">
      <alignment horizontal="center"/>
    </xf>
    <xf numFmtId="0" fontId="24" fillId="0" borderId="9" xfId="5" applyFont="1" applyBorder="1"/>
    <xf numFmtId="0" fontId="24" fillId="0" borderId="10" xfId="5" applyFont="1" applyBorder="1"/>
    <xf numFmtId="0" fontId="24" fillId="0" borderId="10" xfId="5" applyFont="1" applyBorder="1" applyAlignment="1">
      <alignment horizontal="center"/>
    </xf>
    <xf numFmtId="0" fontId="24" fillId="0" borderId="11" xfId="5" applyFont="1" applyBorder="1" applyAlignment="1">
      <alignment horizontal="center"/>
    </xf>
    <xf numFmtId="0" fontId="24" fillId="2" borderId="9" xfId="5" applyFont="1" applyFill="1" applyBorder="1"/>
    <xf numFmtId="0" fontId="24" fillId="2" borderId="10" xfId="5" applyFont="1" applyFill="1" applyBorder="1"/>
    <xf numFmtId="0" fontId="24" fillId="2" borderId="9" xfId="5" applyFont="1" applyFill="1" applyBorder="1" applyAlignment="1">
      <alignment horizontal="center"/>
    </xf>
    <xf numFmtId="0" fontId="24" fillId="2" borderId="10" xfId="5" applyFont="1" applyFill="1" applyBorder="1" applyAlignment="1">
      <alignment horizontal="center"/>
    </xf>
    <xf numFmtId="0" fontId="24" fillId="2" borderId="11" xfId="5" applyFont="1" applyFill="1" applyBorder="1" applyAlignment="1">
      <alignment horizontal="center"/>
    </xf>
    <xf numFmtId="0" fontId="20" fillId="0" borderId="12" xfId="5" applyFont="1" applyBorder="1"/>
    <xf numFmtId="0" fontId="20" fillId="0" borderId="13" xfId="5" applyFont="1" applyBorder="1"/>
    <xf numFmtId="10" fontId="0" fillId="0" borderId="6" xfId="0" applyNumberFormat="1" applyBorder="1"/>
    <xf numFmtId="0" fontId="20" fillId="0" borderId="6" xfId="5" applyFont="1" applyBorder="1"/>
    <xf numFmtId="0" fontId="5" fillId="0" borderId="3" xfId="5" applyBorder="1"/>
    <xf numFmtId="10" fontId="0" fillId="0" borderId="0" xfId="0" applyNumberFormat="1"/>
    <xf numFmtId="0" fontId="20" fillId="0" borderId="0" xfId="5" applyFont="1"/>
    <xf numFmtId="0" fontId="5" fillId="0" borderId="2" xfId="5" applyBorder="1"/>
    <xf numFmtId="10" fontId="0" fillId="0" borderId="10" xfId="0" applyNumberFormat="1" applyBorder="1"/>
    <xf numFmtId="0" fontId="20" fillId="0" borderId="10" xfId="5" applyFont="1" applyBorder="1"/>
    <xf numFmtId="0" fontId="5" fillId="0" borderId="11" xfId="5" applyBorder="1"/>
    <xf numFmtId="0" fontId="0" fillId="0" borderId="10" xfId="0" applyBorder="1"/>
    <xf numFmtId="0" fontId="0" fillId="0" borderId="11" xfId="0" applyBorder="1"/>
    <xf numFmtId="0" fontId="16" fillId="0" borderId="0" xfId="0" applyFont="1"/>
    <xf numFmtId="0" fontId="15" fillId="0" borderId="14" xfId="0" applyFont="1" applyBorder="1"/>
    <xf numFmtId="2" fontId="0" fillId="0" borderId="0" xfId="0" applyNumberFormat="1"/>
    <xf numFmtId="0" fontId="3" fillId="0" borderId="0" xfId="0" applyFont="1"/>
    <xf numFmtId="0" fontId="15" fillId="0" borderId="15" xfId="0" applyFont="1" applyBorder="1"/>
    <xf numFmtId="2" fontId="15" fillId="0" borderId="15" xfId="0" applyNumberFormat="1" applyFont="1" applyBorder="1"/>
    <xf numFmtId="2" fontId="16" fillId="0" borderId="15" xfId="0" applyNumberFormat="1" applyFont="1" applyBorder="1"/>
    <xf numFmtId="0" fontId="16" fillId="0" borderId="0" xfId="0" applyFont="1" applyAlignment="1">
      <alignment wrapText="1"/>
    </xf>
    <xf numFmtId="3" fontId="0" fillId="0" borderId="0" xfId="0" applyNumberFormat="1"/>
    <xf numFmtId="0" fontId="14" fillId="0" borderId="0" xfId="0" applyFont="1"/>
    <xf numFmtId="3" fontId="14" fillId="0" borderId="0" xfId="0" applyNumberFormat="1" applyFont="1"/>
    <xf numFmtId="0" fontId="15" fillId="0" borderId="0" xfId="0" applyFont="1"/>
    <xf numFmtId="3" fontId="15" fillId="0" borderId="0" xfId="0" applyNumberFormat="1" applyFont="1"/>
    <xf numFmtId="0" fontId="1" fillId="0" borderId="0" xfId="0" applyFont="1"/>
    <xf numFmtId="4" fontId="2" fillId="0" borderId="0" xfId="0" applyNumberFormat="1" applyFont="1"/>
    <xf numFmtId="0" fontId="2" fillId="0" borderId="0" xfId="0" applyFont="1"/>
    <xf numFmtId="0" fontId="3" fillId="0" borderId="0" xfId="0" applyFont="1" applyAlignment="1">
      <alignment horizontal="center"/>
    </xf>
    <xf numFmtId="0" fontId="10" fillId="0" borderId="0" xfId="0" applyFont="1" applyAlignment="1">
      <alignment horizontal="right"/>
    </xf>
    <xf numFmtId="0" fontId="4" fillId="3" borderId="16" xfId="0" applyFont="1" applyFill="1" applyBorder="1"/>
    <xf numFmtId="4" fontId="4" fillId="3" borderId="16" xfId="0" applyNumberFormat="1" applyFont="1" applyFill="1" applyBorder="1" applyAlignment="1">
      <alignment horizontal="center"/>
    </xf>
    <xf numFmtId="0" fontId="5" fillId="0" borderId="0" xfId="0" applyFont="1"/>
    <xf numFmtId="0" fontId="6" fillId="0" borderId="16" xfId="0" applyFont="1" applyBorder="1"/>
    <xf numFmtId="3" fontId="6" fillId="0" borderId="16" xfId="7" applyNumberFormat="1" applyFont="1" applyBorder="1"/>
    <xf numFmtId="3" fontId="4" fillId="2" borderId="17" xfId="0" applyNumberFormat="1" applyFont="1" applyFill="1" applyBorder="1"/>
    <xf numFmtId="0" fontId="6" fillId="0" borderId="0" xfId="0" applyFont="1"/>
    <xf numFmtId="4" fontId="1" fillId="0" borderId="0" xfId="0" applyNumberFormat="1" applyFont="1" applyAlignment="1">
      <alignment horizontal="left"/>
    </xf>
    <xf numFmtId="4" fontId="4" fillId="0" borderId="0" xfId="0" applyNumberFormat="1" applyFont="1" applyAlignment="1">
      <alignment horizontal="center"/>
    </xf>
    <xf numFmtId="0" fontId="6" fillId="0" borderId="16" xfId="0" applyFont="1" applyBorder="1" applyAlignment="1">
      <alignment horizontal="left"/>
    </xf>
    <xf numFmtId="3" fontId="4" fillId="2" borderId="16" xfId="7" applyNumberFormat="1" applyFont="1" applyFill="1" applyBorder="1"/>
    <xf numFmtId="0" fontId="6" fillId="0" borderId="18" xfId="0" applyFont="1" applyBorder="1"/>
    <xf numFmtId="3" fontId="4" fillId="2" borderId="19" xfId="0" applyNumberFormat="1" applyFont="1" applyFill="1" applyBorder="1"/>
    <xf numFmtId="3" fontId="1" fillId="4" borderId="20" xfId="0" applyNumberFormat="1" applyFont="1" applyFill="1" applyBorder="1"/>
    <xf numFmtId="0" fontId="1" fillId="0" borderId="0" xfId="0" applyFont="1" applyProtection="1">
      <protection locked="0"/>
    </xf>
    <xf numFmtId="4" fontId="11" fillId="0" borderId="0" xfId="0" applyNumberFormat="1" applyFont="1" applyProtection="1">
      <protection locked="0"/>
    </xf>
    <xf numFmtId="0" fontId="11" fillId="0" borderId="0" xfId="0" applyFont="1" applyProtection="1">
      <protection locked="0"/>
    </xf>
    <xf numFmtId="0" fontId="2" fillId="0" borderId="0" xfId="0" applyFont="1" applyProtection="1">
      <protection locked="0"/>
    </xf>
    <xf numFmtId="0" fontId="3" fillId="0" borderId="0" xfId="0" applyFont="1" applyAlignment="1" applyProtection="1">
      <alignment horizontal="center"/>
      <protection locked="0"/>
    </xf>
    <xf numFmtId="0" fontId="10" fillId="0" borderId="0" xfId="0" applyFont="1" applyAlignment="1" applyProtection="1">
      <alignment horizontal="right"/>
      <protection locked="0"/>
    </xf>
    <xf numFmtId="0" fontId="4" fillId="3" borderId="16" xfId="0" applyFont="1" applyFill="1" applyBorder="1" applyProtection="1">
      <protection locked="0"/>
    </xf>
    <xf numFmtId="4" fontId="4" fillId="3" borderId="16" xfId="0" applyNumberFormat="1" applyFont="1" applyFill="1" applyBorder="1" applyAlignment="1" applyProtection="1">
      <alignment horizontal="center"/>
      <protection locked="0"/>
    </xf>
    <xf numFmtId="0" fontId="12" fillId="0" borderId="0" xfId="0" applyFont="1" applyProtection="1">
      <protection locked="0"/>
    </xf>
    <xf numFmtId="0" fontId="5" fillId="0" borderId="0" xfId="0" applyFont="1" applyProtection="1">
      <protection locked="0"/>
    </xf>
    <xf numFmtId="0" fontId="6" fillId="0" borderId="16" xfId="0" applyFont="1" applyBorder="1" applyProtection="1">
      <protection locked="0"/>
    </xf>
    <xf numFmtId="3" fontId="6" fillId="0" borderId="16" xfId="7" applyNumberFormat="1" applyFont="1" applyBorder="1" applyProtection="1">
      <protection locked="0"/>
    </xf>
    <xf numFmtId="3" fontId="6" fillId="0" borderId="17" xfId="0" applyNumberFormat="1" applyFont="1" applyBorder="1" applyProtection="1">
      <protection locked="0"/>
    </xf>
    <xf numFmtId="3" fontId="6" fillId="0" borderId="16" xfId="0" applyNumberFormat="1" applyFont="1" applyBorder="1" applyProtection="1">
      <protection locked="0"/>
    </xf>
    <xf numFmtId="0" fontId="8" fillId="0" borderId="0" xfId="0" applyFont="1" applyProtection="1">
      <protection locked="0"/>
    </xf>
    <xf numFmtId="0" fontId="6" fillId="0" borderId="0" xfId="0" applyFont="1" applyProtection="1">
      <protection locked="0"/>
    </xf>
    <xf numFmtId="0" fontId="9" fillId="0" borderId="0" xfId="0" applyFont="1" applyProtection="1">
      <protection locked="0"/>
    </xf>
    <xf numFmtId="0" fontId="3" fillId="0" borderId="0" xfId="0" applyFont="1" applyProtection="1">
      <protection locked="0"/>
    </xf>
    <xf numFmtId="4" fontId="1" fillId="0" borderId="0" xfId="0" applyNumberFormat="1" applyFont="1" applyAlignment="1" applyProtection="1">
      <alignment horizontal="left"/>
      <protection locked="0"/>
    </xf>
    <xf numFmtId="4" fontId="4" fillId="0" borderId="0" xfId="0" applyNumberFormat="1" applyFont="1" applyAlignment="1" applyProtection="1">
      <alignment horizontal="center"/>
      <protection locked="0"/>
    </xf>
    <xf numFmtId="0" fontId="4" fillId="0" borderId="0" xfId="0" applyFont="1" applyProtection="1">
      <protection locked="0"/>
    </xf>
    <xf numFmtId="0" fontId="6" fillId="0" borderId="16" xfId="0" applyFont="1" applyBorder="1" applyAlignment="1" applyProtection="1">
      <alignment horizontal="left"/>
      <protection locked="0"/>
    </xf>
    <xf numFmtId="0" fontId="7" fillId="0" borderId="0" xfId="0" applyFont="1" applyProtection="1">
      <protection locked="0"/>
    </xf>
    <xf numFmtId="0" fontId="6" fillId="0" borderId="18" xfId="0" applyFont="1" applyBorder="1" applyProtection="1">
      <protection locked="0"/>
    </xf>
    <xf numFmtId="3" fontId="6" fillId="0" borderId="19" xfId="7" applyNumberFormat="1" applyFont="1" applyBorder="1" applyProtection="1">
      <protection locked="0"/>
    </xf>
    <xf numFmtId="4" fontId="2" fillId="0" borderId="0" xfId="0" applyNumberFormat="1" applyFont="1" applyProtection="1">
      <protection locked="0"/>
    </xf>
    <xf numFmtId="3" fontId="4" fillId="2" borderId="17" xfId="0" applyNumberFormat="1" applyFont="1" applyFill="1" applyBorder="1" applyProtection="1">
      <protection locked="0"/>
    </xf>
    <xf numFmtId="3" fontId="7" fillId="2" borderId="16" xfId="7" applyNumberFormat="1" applyFont="1" applyFill="1" applyBorder="1" applyProtection="1">
      <protection locked="0"/>
    </xf>
    <xf numFmtId="3" fontId="4" fillId="2" borderId="19" xfId="0" applyNumberFormat="1" applyFont="1" applyFill="1" applyBorder="1" applyProtection="1">
      <protection locked="0"/>
    </xf>
    <xf numFmtId="3" fontId="1" fillId="4" borderId="20" xfId="0" applyNumberFormat="1" applyFont="1" applyFill="1" applyBorder="1" applyProtection="1">
      <protection locked="0"/>
    </xf>
    <xf numFmtId="0" fontId="25" fillId="0" borderId="0" xfId="0" applyFont="1"/>
    <xf numFmtId="0" fontId="26" fillId="0" borderId="0" xfId="0" applyFont="1"/>
    <xf numFmtId="0" fontId="23" fillId="0" borderId="0" xfId="5" applyFont="1"/>
    <xf numFmtId="41" fontId="6" fillId="0" borderId="16" xfId="7" applyNumberFormat="1" applyFont="1" applyBorder="1" applyProtection="1">
      <protection locked="0"/>
    </xf>
    <xf numFmtId="10" fontId="28" fillId="6" borderId="0" xfId="0" applyNumberFormat="1" applyFont="1" applyFill="1" applyProtection="1">
      <protection locked="0"/>
    </xf>
    <xf numFmtId="0" fontId="20" fillId="0" borderId="0" xfId="0" applyFont="1" applyProtection="1">
      <protection locked="0"/>
    </xf>
    <xf numFmtId="0" fontId="29" fillId="0" borderId="0" xfId="0" applyFont="1" applyAlignment="1" applyProtection="1">
      <alignment horizontal="left"/>
      <protection locked="0"/>
    </xf>
    <xf numFmtId="10" fontId="16" fillId="0" borderId="0" xfId="0" applyNumberFormat="1" applyFont="1"/>
    <xf numFmtId="4" fontId="27" fillId="6" borderId="21" xfId="0" applyNumberFormat="1" applyFont="1" applyFill="1" applyBorder="1" applyAlignment="1">
      <alignment horizontal="center"/>
    </xf>
    <xf numFmtId="4" fontId="27" fillId="6" borderId="22" xfId="0" applyNumberFormat="1" applyFont="1" applyFill="1" applyBorder="1" applyAlignment="1">
      <alignment horizontal="center"/>
    </xf>
    <xf numFmtId="4" fontId="27" fillId="6" borderId="23" xfId="0" applyNumberFormat="1" applyFont="1" applyFill="1" applyBorder="1" applyAlignment="1">
      <alignment horizontal="center"/>
    </xf>
    <xf numFmtId="0" fontId="1" fillId="4" borderId="21" xfId="0" applyFont="1" applyFill="1" applyBorder="1" applyAlignment="1" applyProtection="1">
      <alignment horizontal="left"/>
      <protection locked="0"/>
    </xf>
    <xf numFmtId="0" fontId="1" fillId="4" borderId="24" xfId="0" applyFont="1" applyFill="1" applyBorder="1" applyAlignment="1" applyProtection="1">
      <alignment horizontal="left"/>
      <protection locked="0"/>
    </xf>
    <xf numFmtId="0" fontId="4" fillId="2" borderId="25" xfId="0" applyFont="1" applyFill="1" applyBorder="1" applyAlignment="1" applyProtection="1">
      <alignment horizontal="right"/>
      <protection locked="0"/>
    </xf>
    <xf numFmtId="0" fontId="4" fillId="2" borderId="26" xfId="0" applyFont="1" applyFill="1" applyBorder="1" applyAlignment="1" applyProtection="1">
      <alignment horizontal="right"/>
      <protection locked="0"/>
    </xf>
    <xf numFmtId="0" fontId="1" fillId="0" borderId="0" xfId="0" applyFont="1" applyAlignment="1" applyProtection="1">
      <alignment horizontal="left"/>
      <protection locked="0"/>
    </xf>
    <xf numFmtId="0" fontId="4" fillId="2" borderId="27" xfId="0" applyFont="1" applyFill="1" applyBorder="1" applyAlignment="1" applyProtection="1">
      <alignment horizontal="right"/>
      <protection locked="0"/>
    </xf>
    <xf numFmtId="0" fontId="4" fillId="2" borderId="28" xfId="0" applyFont="1" applyFill="1" applyBorder="1" applyAlignment="1" applyProtection="1">
      <alignment horizontal="right"/>
      <protection locked="0"/>
    </xf>
    <xf numFmtId="0" fontId="1" fillId="4" borderId="21" xfId="0" applyFont="1" applyFill="1" applyBorder="1" applyAlignment="1">
      <alignment horizontal="left"/>
    </xf>
    <xf numFmtId="0" fontId="1" fillId="4" borderId="24" xfId="0" applyFont="1" applyFill="1" applyBorder="1" applyAlignment="1">
      <alignment horizontal="left"/>
    </xf>
    <xf numFmtId="0" fontId="1" fillId="0" borderId="0" xfId="0" applyFont="1" applyAlignment="1">
      <alignment horizontal="left"/>
    </xf>
    <xf numFmtId="0" fontId="4" fillId="2" borderId="27" xfId="0" applyFont="1" applyFill="1" applyBorder="1" applyAlignment="1">
      <alignment horizontal="right"/>
    </xf>
    <xf numFmtId="0" fontId="4" fillId="2" borderId="28" xfId="0" applyFont="1" applyFill="1" applyBorder="1" applyAlignment="1">
      <alignment horizontal="right"/>
    </xf>
    <xf numFmtId="0" fontId="4" fillId="2" borderId="16" xfId="0" applyFont="1" applyFill="1" applyBorder="1" applyAlignment="1">
      <alignment horizontal="right"/>
    </xf>
    <xf numFmtId="0" fontId="4" fillId="2" borderId="29" xfId="0" applyFont="1" applyFill="1" applyBorder="1" applyAlignment="1">
      <alignment horizontal="right"/>
    </xf>
    <xf numFmtId="0" fontId="4" fillId="2" borderId="18" xfId="0" applyFont="1" applyFill="1" applyBorder="1" applyAlignment="1">
      <alignment horizontal="right"/>
    </xf>
    <xf numFmtId="0" fontId="13" fillId="0" borderId="0" xfId="0" applyFont="1" applyAlignment="1">
      <alignment horizontal="center"/>
    </xf>
    <xf numFmtId="0" fontId="13" fillId="0" borderId="14" xfId="0" applyFont="1" applyBorder="1" applyAlignment="1">
      <alignment horizontal="center"/>
    </xf>
    <xf numFmtId="0" fontId="19" fillId="0" borderId="5" xfId="0" applyFont="1" applyBorder="1" applyAlignment="1">
      <alignment horizontal="center"/>
    </xf>
    <xf numFmtId="0" fontId="19" fillId="0" borderId="6" xfId="0" applyFont="1" applyBorder="1" applyAlignment="1">
      <alignment horizontal="center"/>
    </xf>
    <xf numFmtId="0" fontId="19" fillId="0" borderId="3" xfId="0" applyFont="1" applyBorder="1" applyAlignment="1">
      <alignment horizontal="center"/>
    </xf>
    <xf numFmtId="0" fontId="19" fillId="0" borderId="30" xfId="0" applyFont="1" applyBorder="1" applyAlignment="1">
      <alignment horizontal="center"/>
    </xf>
    <xf numFmtId="0" fontId="19" fillId="0" borderId="14" xfId="0" applyFont="1" applyBorder="1" applyAlignment="1">
      <alignment horizontal="center"/>
    </xf>
    <xf numFmtId="0" fontId="19" fillId="0" borderId="31" xfId="0" applyFont="1" applyBorder="1" applyAlignment="1">
      <alignment horizontal="center"/>
    </xf>
    <xf numFmtId="0" fontId="20" fillId="0" borderId="5" xfId="5" applyFont="1" applyBorder="1" applyAlignment="1">
      <alignment horizontal="center"/>
    </xf>
    <xf numFmtId="0" fontId="20" fillId="0" borderId="6" xfId="5" applyFont="1" applyBorder="1" applyAlignment="1">
      <alignment horizontal="center"/>
    </xf>
    <xf numFmtId="0" fontId="20" fillId="0" borderId="3" xfId="5" applyFont="1" applyBorder="1" applyAlignment="1">
      <alignment horizontal="center"/>
    </xf>
  </cellXfs>
  <cellStyles count="13">
    <cellStyle name="Hyperkobling 2" xfId="1" xr:uid="{00000000-0005-0000-0000-000000000000}"/>
    <cellStyle name="Komma 2" xfId="2" xr:uid="{00000000-0005-0000-0000-000001000000}"/>
    <cellStyle name="Komma 3"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5 2" xfId="8" xr:uid="{00000000-0005-0000-0000-000008000000}"/>
    <cellStyle name="Normal 6" xfId="9" xr:uid="{00000000-0005-0000-0000-000009000000}"/>
    <cellStyle name="Normal 7" xfId="10" xr:uid="{00000000-0005-0000-0000-00000A000000}"/>
    <cellStyle name="Prosent 2" xfId="11" xr:uid="{00000000-0005-0000-0000-00000B000000}"/>
    <cellStyle name="Standard_Gesetzlich vorgeschr Angaben" xfId="12"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206375</xdr:colOff>
      <xdr:row>2</xdr:row>
      <xdr:rowOff>28575</xdr:rowOff>
    </xdr:from>
    <xdr:to>
      <xdr:col>19</xdr:col>
      <xdr:colOff>53975</xdr:colOff>
      <xdr:row>30</xdr:row>
      <xdr:rowOff>9525</xdr:rowOff>
    </xdr:to>
    <xdr:sp macro="" textlink="">
      <xdr:nvSpPr>
        <xdr:cNvPr id="2" name="TekstSylinder 1">
          <a:extLst>
            <a:ext uri="{FF2B5EF4-FFF2-40B4-BE49-F238E27FC236}">
              <a16:creationId xmlns:a16="http://schemas.microsoft.com/office/drawing/2014/main" id="{D6A16ACC-6E7E-4A80-BFFA-ECB57514915C}"/>
            </a:ext>
          </a:extLst>
        </xdr:cNvPr>
        <xdr:cNvSpPr txBox="1"/>
      </xdr:nvSpPr>
      <xdr:spPr>
        <a:xfrm>
          <a:off x="447675" y="400050"/>
          <a:ext cx="14144625" cy="446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u="sng"/>
            <a:t>Utfylling av rapporteringsskjema		</a:t>
          </a:r>
        </a:p>
        <a:p>
          <a:endParaRPr lang="nb-NO" sz="1100" b="1"/>
        </a:p>
        <a:p>
          <a:pPr marL="0" marR="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Res1_1.div_31.12</a:t>
          </a:r>
          <a:r>
            <a:rPr lang="nb-NO" sz="1100" b="0" baseline="0">
              <a:solidFill>
                <a:schemeClr val="dk1"/>
              </a:solidFill>
              <a:effectLst/>
              <a:latin typeface="+mn-lt"/>
              <a:ea typeface="+mn-ea"/>
              <a:cs typeface="+mn-cs"/>
            </a:rPr>
            <a:t> tom </a:t>
          </a:r>
          <a:r>
            <a:rPr lang="nb-NO" sz="1100" b="1" baseline="0">
              <a:solidFill>
                <a:schemeClr val="dk1"/>
              </a:solidFill>
              <a:effectLst/>
              <a:latin typeface="+mn-lt"/>
              <a:ea typeface="+mn-ea"/>
              <a:cs typeface="+mn-cs"/>
            </a:rPr>
            <a:t>Res3_1.div_31.12: </a:t>
          </a:r>
          <a:r>
            <a:rPr lang="nb-NO" sz="1100" b="0" baseline="0">
              <a:solidFill>
                <a:schemeClr val="dk1"/>
              </a:solidFill>
              <a:effectLst/>
              <a:latin typeface="+mn-lt"/>
              <a:ea typeface="+mn-ea"/>
              <a:cs typeface="+mn-cs"/>
            </a:rPr>
            <a:t>Fylles ut per klubb og samarbeidende selskap, i hver sin fane.</a:t>
          </a:r>
          <a:endParaRPr lang="nb-NO" sz="1100" b="1" i="0" u="none" strike="noStrike"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nb-NO" sz="1100" b="1" i="0" u="none" strike="noStrike" baseline="0">
            <a:solidFill>
              <a:schemeClr val="dk1"/>
            </a:solidFill>
            <a:effectLst/>
            <a:latin typeface="+mn-lt"/>
            <a:ea typeface="+mn-ea"/>
            <a:cs typeface="+mn-cs"/>
          </a:endParaRPr>
        </a:p>
        <a:p>
          <a:pPr eaLnBrk="1" fontAlgn="auto" latinLnBrk="0" hangingPunct="1"/>
          <a:r>
            <a:rPr lang="nb-NO" sz="1100" b="1" i="0" baseline="0">
              <a:solidFill>
                <a:schemeClr val="dk1"/>
              </a:solidFill>
              <a:effectLst/>
              <a:latin typeface="+mn-lt"/>
              <a:ea typeface="+mn-ea"/>
              <a:cs typeface="+mn-cs"/>
            </a:rPr>
            <a:t>Alle kolonner (i både balansen og resultatregnskapet) skal fylles ut </a:t>
          </a:r>
          <a:r>
            <a:rPr lang="nb-NO" sz="1100" b="0" i="0" baseline="0">
              <a:solidFill>
                <a:schemeClr val="dk1"/>
              </a:solidFill>
              <a:effectLst/>
              <a:latin typeface="+mn-lt"/>
              <a:ea typeface="+mn-ea"/>
              <a:cs typeface="+mn-cs"/>
            </a:rPr>
            <a:t>og skjemaet er </a:t>
          </a:r>
          <a:r>
            <a:rPr lang="nb-NO" sz="1100" b="1" i="0" baseline="0">
              <a:solidFill>
                <a:schemeClr val="dk1"/>
              </a:solidFill>
              <a:effectLst/>
              <a:latin typeface="+mn-lt"/>
              <a:ea typeface="+mn-ea"/>
              <a:cs typeface="+mn-cs"/>
            </a:rPr>
            <a:t>tilstrekkelig utfylt for å avgi ratingscore</a:t>
          </a:r>
          <a:r>
            <a:rPr lang="nb-NO" sz="1100" b="0" i="0" baseline="0">
              <a:solidFill>
                <a:schemeClr val="dk1"/>
              </a:solidFill>
              <a:effectLst/>
              <a:latin typeface="+mn-lt"/>
              <a:ea typeface="+mn-ea"/>
              <a:cs typeface="+mn-cs"/>
            </a:rPr>
            <a:t> når beskjeden </a:t>
          </a:r>
          <a:r>
            <a:rPr lang="nb-NO" sz="1100" b="0" i="0" u="sng" baseline="0">
              <a:solidFill>
                <a:schemeClr val="dk1"/>
              </a:solidFill>
              <a:effectLst/>
              <a:latin typeface="+mn-lt"/>
              <a:ea typeface="+mn-ea"/>
              <a:cs typeface="+mn-cs"/>
            </a:rPr>
            <a:t>"Skjemaet er tilstrekkelig utfylt for å avgi ratingscore...." </a:t>
          </a:r>
          <a:r>
            <a:rPr lang="nb-NO" sz="1100" b="0" i="0" baseline="0">
              <a:solidFill>
                <a:schemeClr val="dk1"/>
              </a:solidFill>
              <a:effectLst/>
              <a:latin typeface="+mn-lt"/>
              <a:ea typeface="+mn-ea"/>
              <a:cs typeface="+mn-cs"/>
            </a:rPr>
            <a:t>kommer frem.</a:t>
          </a:r>
          <a:endParaRPr lang="nb-NO">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nb-NO"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0" i="0" baseline="0">
              <a:solidFill>
                <a:schemeClr val="dk1"/>
              </a:solidFill>
              <a:effectLst/>
              <a:latin typeface="+mn-lt"/>
              <a:ea typeface="+mn-ea"/>
              <a:cs typeface="+mn-cs"/>
            </a:rPr>
            <a:t>Dersom celle K13 viser verdi </a:t>
          </a:r>
          <a:r>
            <a:rPr lang="nb-NO" sz="1100" b="1" i="0" baseline="0">
              <a:solidFill>
                <a:schemeClr val="dk1"/>
              </a:solidFill>
              <a:effectLst/>
              <a:latin typeface="+mn-lt"/>
              <a:ea typeface="+mn-ea"/>
              <a:cs typeface="+mn-cs"/>
            </a:rPr>
            <a:t>under 20 %, </a:t>
          </a:r>
          <a:r>
            <a:rPr lang="nb-NO" sz="1100" b="0" i="0" baseline="0">
              <a:solidFill>
                <a:schemeClr val="dk1"/>
              </a:solidFill>
              <a:effectLst/>
              <a:latin typeface="+mn-lt"/>
              <a:ea typeface="+mn-ea"/>
              <a:cs typeface="+mn-cs"/>
            </a:rPr>
            <a:t>er ikke egenkapitalandelen tilfredstillende. Klubben må dermed utarbeide en Handlingsplan på inntil 3 år med et langtidsbudsjett for klubb og eventuelle samarbeidende selskap.</a:t>
          </a:r>
          <a:endParaRPr lang="nb-NO">
            <a:effectLst/>
          </a:endParaRPr>
        </a:p>
        <a:p>
          <a:endParaRPr lang="nb-NO" sz="1100" b="1" baseline="0"/>
        </a:p>
        <a:p>
          <a:endParaRPr lang="nb-NO"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23</xdr:row>
      <xdr:rowOff>60325</xdr:rowOff>
    </xdr:from>
    <xdr:to>
      <xdr:col>9</xdr:col>
      <xdr:colOff>1873250</xdr:colOff>
      <xdr:row>26</xdr:row>
      <xdr:rowOff>32025</xdr:rowOff>
    </xdr:to>
    <xdr:sp macro="" textlink="">
      <xdr:nvSpPr>
        <xdr:cNvPr id="2" name="TekstSylinder 1">
          <a:extLst>
            <a:ext uri="{FF2B5EF4-FFF2-40B4-BE49-F238E27FC236}">
              <a16:creationId xmlns:a16="http://schemas.microsoft.com/office/drawing/2014/main" id="{000632F4-6A94-4491-B0A9-8117561EA158}"/>
            </a:ext>
          </a:extLst>
        </xdr:cNvPr>
        <xdr:cNvSpPr txBox="1"/>
      </xdr:nvSpPr>
      <xdr:spPr>
        <a:xfrm>
          <a:off x="10639425" y="3943350"/>
          <a:ext cx="4038600"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a:t>Budsjettert årsresultat er ført mot omløpsmidler (bankinnskudd) og egenkapital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35"/>
  <sheetViews>
    <sheetView showGridLines="0" tabSelected="1" workbookViewId="0">
      <selection activeCell="U18" sqref="U18"/>
    </sheetView>
  </sheetViews>
  <sheetFormatPr baseColWidth="10" defaultColWidth="11.42578125" defaultRowHeight="12.75" x14ac:dyDescent="0.2"/>
  <cols>
    <col min="1" max="16384" width="11.42578125" style="132"/>
  </cols>
  <sheetData>
    <row r="35" spans="4:4" x14ac:dyDescent="0.2">
      <c r="D35"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6"/>
  <sheetViews>
    <sheetView showGridLines="0" zoomScaleNormal="100" workbookViewId="0">
      <selection activeCell="C6" sqref="C6:E6"/>
    </sheetView>
  </sheetViews>
  <sheetFormatPr baseColWidth="10" defaultColWidth="9.140625" defaultRowHeight="15" x14ac:dyDescent="0.2"/>
  <cols>
    <col min="1" max="1" width="12.85546875" style="103" customWidth="1"/>
    <col min="2" max="2" width="27.7109375" style="103" customWidth="1"/>
    <col min="3" max="3" width="13" style="125" customWidth="1"/>
    <col min="4" max="4" width="12.85546875" style="125" customWidth="1"/>
    <col min="5" max="5" width="11.5703125" style="125" customWidth="1"/>
    <col min="6" max="6" width="9.140625" style="125" customWidth="1"/>
    <col min="7" max="7" width="15.42578125" style="103" customWidth="1"/>
    <col min="8" max="8" width="14.28515625" style="125" customWidth="1"/>
    <col min="9" max="16384" width="9.140625" style="103"/>
  </cols>
  <sheetData>
    <row r="1" spans="1:12" ht="15.75" x14ac:dyDescent="0.25">
      <c r="A1" s="100" t="s">
        <v>44</v>
      </c>
      <c r="B1" s="101"/>
      <c r="C1" s="101"/>
      <c r="D1" s="101"/>
      <c r="E1" s="101"/>
      <c r="F1" s="102"/>
      <c r="G1" s="101"/>
      <c r="H1" s="102"/>
    </row>
    <row r="2" spans="1:12" ht="15.75" x14ac:dyDescent="0.25">
      <c r="A2" s="100" t="s">
        <v>119</v>
      </c>
      <c r="B2" s="104"/>
      <c r="C2" s="145" t="s">
        <v>0</v>
      </c>
      <c r="D2" s="145"/>
      <c r="E2" s="145"/>
      <c r="F2" s="145"/>
      <c r="G2" s="145"/>
      <c r="H2" s="145"/>
    </row>
    <row r="3" spans="1:12" ht="15.75" x14ac:dyDescent="0.25">
      <c r="A3" s="100"/>
      <c r="B3" s="104"/>
      <c r="C3" s="100"/>
      <c r="D3" s="101"/>
      <c r="E3" s="101"/>
      <c r="F3" s="102"/>
      <c r="G3" s="101"/>
      <c r="H3" s="105"/>
    </row>
    <row r="4" spans="1:12" ht="15.75" x14ac:dyDescent="0.25">
      <c r="A4" s="100"/>
      <c r="B4" s="102"/>
      <c r="C4" s="104"/>
      <c r="D4" s="101"/>
      <c r="E4" s="101"/>
      <c r="F4" s="101"/>
      <c r="G4" s="102"/>
      <c r="H4" s="105" t="s">
        <v>43</v>
      </c>
    </row>
    <row r="5" spans="1:12" ht="15.75" x14ac:dyDescent="0.25">
      <c r="A5" s="100" t="s">
        <v>1</v>
      </c>
      <c r="B5" s="101"/>
      <c r="C5" s="101"/>
      <c r="D5" s="101"/>
      <c r="E5" s="101"/>
      <c r="F5" s="102"/>
      <c r="G5" s="101"/>
      <c r="H5" s="102"/>
    </row>
    <row r="6" spans="1:12" s="109" customFormat="1" ht="12.75" x14ac:dyDescent="0.2">
      <c r="A6" s="106" t="s">
        <v>31</v>
      </c>
      <c r="B6" s="106" t="s">
        <v>41</v>
      </c>
      <c r="C6" s="107" t="s">
        <v>127</v>
      </c>
      <c r="D6" s="107" t="s">
        <v>132</v>
      </c>
      <c r="E6" s="107" t="s">
        <v>131</v>
      </c>
      <c r="F6" s="108"/>
      <c r="G6" s="108"/>
      <c r="H6" s="108"/>
    </row>
    <row r="7" spans="1:12" s="114" customFormat="1" ht="12.75" x14ac:dyDescent="0.2">
      <c r="A7" s="110" t="s">
        <v>33</v>
      </c>
      <c r="B7" s="110" t="s">
        <v>34</v>
      </c>
      <c r="C7" s="111"/>
      <c r="D7" s="133"/>
      <c r="E7" s="113"/>
      <c r="F7" s="108"/>
      <c r="G7" s="108"/>
      <c r="H7" s="108"/>
    </row>
    <row r="8" spans="1:12" s="114" customFormat="1" ht="12.75" x14ac:dyDescent="0.2">
      <c r="A8" s="110" t="s">
        <v>33</v>
      </c>
      <c r="B8" s="110" t="s">
        <v>35</v>
      </c>
      <c r="C8" s="111"/>
      <c r="D8" s="133"/>
      <c r="E8" s="113"/>
      <c r="F8" s="108"/>
      <c r="G8" s="108"/>
      <c r="H8" s="108"/>
    </row>
    <row r="9" spans="1:12" s="116" customFormat="1" ht="12.75" x14ac:dyDescent="0.2">
      <c r="A9" s="146" t="s">
        <v>2</v>
      </c>
      <c r="B9" s="147"/>
      <c r="C9" s="126">
        <f>SUM(C7:C8)</f>
        <v>0</v>
      </c>
      <c r="D9" s="126">
        <f>SUM(D7:D8)</f>
        <v>0</v>
      </c>
      <c r="E9" s="126">
        <f>SUM(E7:E8)</f>
        <v>0</v>
      </c>
      <c r="F9" s="115"/>
      <c r="G9" s="115"/>
      <c r="H9" s="115"/>
    </row>
    <row r="10" spans="1:12" s="114" customFormat="1" ht="12.75" x14ac:dyDescent="0.2">
      <c r="A10" s="110" t="s">
        <v>36</v>
      </c>
      <c r="B10" s="110" t="s">
        <v>37</v>
      </c>
      <c r="C10" s="111"/>
      <c r="D10" s="133"/>
      <c r="E10" s="113"/>
      <c r="F10" s="108"/>
      <c r="G10" s="108"/>
      <c r="H10" s="108"/>
    </row>
    <row r="11" spans="1:12" s="114" customFormat="1" ht="12.75" x14ac:dyDescent="0.2">
      <c r="A11" s="110" t="s">
        <v>36</v>
      </c>
      <c r="B11" s="110" t="s">
        <v>38</v>
      </c>
      <c r="C11" s="111"/>
      <c r="D11" s="133"/>
      <c r="E11" s="113"/>
      <c r="F11" s="108"/>
      <c r="G11" s="108"/>
      <c r="H11" s="108"/>
    </row>
    <row r="12" spans="1:12" s="114" customFormat="1" ht="12.75" x14ac:dyDescent="0.2">
      <c r="A12" s="110" t="s">
        <v>36</v>
      </c>
      <c r="B12" s="110" t="s">
        <v>39</v>
      </c>
      <c r="C12" s="111"/>
      <c r="D12" s="133"/>
      <c r="E12" s="113"/>
      <c r="F12" s="108"/>
      <c r="G12" s="108"/>
      <c r="H12" s="108"/>
    </row>
    <row r="13" spans="1:12" s="114" customFormat="1" ht="12.75" x14ac:dyDescent="0.2">
      <c r="A13" s="146" t="s">
        <v>4</v>
      </c>
      <c r="B13" s="147"/>
      <c r="C13" s="126">
        <f>SUM(C10:C12)</f>
        <v>0</v>
      </c>
      <c r="D13" s="126">
        <f>SUM(D10:D12)</f>
        <v>0</v>
      </c>
      <c r="E13" s="126">
        <f>SUM(E10:E12)</f>
        <v>0</v>
      </c>
      <c r="F13" s="108"/>
      <c r="G13" s="135" t="s">
        <v>125</v>
      </c>
      <c r="H13" s="135"/>
      <c r="I13" s="135"/>
      <c r="K13" s="134" t="e">
        <f>SUM(C10+'Res2_1.div_31.12'!C10+'Res3_1.div_31.12'!C10)/('Res3_1.div_31.12'!C13+'Res2_1.div_31.12'!C13+'Res1_1.div_31.12'!C13)</f>
        <v>#DIV/0!</v>
      </c>
      <c r="L13" s="136" t="s">
        <v>130</v>
      </c>
    </row>
    <row r="14" spans="1:12" ht="15.75" x14ac:dyDescent="0.25">
      <c r="A14" s="117" t="s">
        <v>5</v>
      </c>
      <c r="B14" s="102" t="s">
        <v>3</v>
      </c>
      <c r="C14" s="102"/>
      <c r="D14" s="102"/>
      <c r="E14" s="102"/>
      <c r="F14" s="102" t="s">
        <v>3</v>
      </c>
      <c r="G14" s="102"/>
      <c r="H14" s="102"/>
    </row>
    <row r="15" spans="1:12" ht="15.75" x14ac:dyDescent="0.25">
      <c r="A15" s="100" t="s">
        <v>6</v>
      </c>
      <c r="B15" s="102"/>
      <c r="C15" s="101"/>
      <c r="D15" s="102"/>
      <c r="E15" s="102"/>
      <c r="F15" s="102"/>
      <c r="G15" s="118" t="s">
        <v>32</v>
      </c>
      <c r="H15" s="102"/>
    </row>
    <row r="16" spans="1:12" s="120" customFormat="1" ht="12.75" x14ac:dyDescent="0.2">
      <c r="A16" s="106" t="s">
        <v>31</v>
      </c>
      <c r="B16" s="106" t="s">
        <v>7</v>
      </c>
      <c r="C16" s="107" t="s">
        <v>127</v>
      </c>
      <c r="D16" s="107" t="s">
        <v>132</v>
      </c>
      <c r="E16" s="107" t="s">
        <v>131</v>
      </c>
      <c r="F16" s="119"/>
      <c r="G16" s="107" t="s">
        <v>128</v>
      </c>
      <c r="H16" s="107" t="s">
        <v>129</v>
      </c>
    </row>
    <row r="17" spans="1:8" s="122" customFormat="1" ht="12.75" x14ac:dyDescent="0.2">
      <c r="A17" s="121" t="s">
        <v>24</v>
      </c>
      <c r="B17" s="110" t="s">
        <v>8</v>
      </c>
      <c r="C17" s="111"/>
      <c r="D17" s="112"/>
      <c r="E17" s="113"/>
      <c r="F17" s="108"/>
      <c r="G17" s="111"/>
      <c r="H17" s="112"/>
    </row>
    <row r="18" spans="1:8" s="122" customFormat="1" ht="12.75" x14ac:dyDescent="0.2">
      <c r="A18" s="121" t="s">
        <v>25</v>
      </c>
      <c r="B18" s="110" t="s">
        <v>9</v>
      </c>
      <c r="C18" s="111"/>
      <c r="D18" s="112"/>
      <c r="E18" s="113"/>
      <c r="F18" s="108"/>
      <c r="G18" s="111"/>
      <c r="H18" s="112"/>
    </row>
    <row r="19" spans="1:8" s="122" customFormat="1" ht="12.75" x14ac:dyDescent="0.2">
      <c r="A19" s="121" t="s">
        <v>26</v>
      </c>
      <c r="B19" s="110" t="s">
        <v>10</v>
      </c>
      <c r="C19" s="111"/>
      <c r="D19" s="112"/>
      <c r="E19" s="113"/>
      <c r="F19" s="108"/>
      <c r="G19" s="111"/>
      <c r="H19" s="112"/>
    </row>
    <row r="20" spans="1:8" s="122" customFormat="1" ht="12.75" x14ac:dyDescent="0.2">
      <c r="A20" s="121" t="s">
        <v>16</v>
      </c>
      <c r="B20" s="110" t="s">
        <v>27</v>
      </c>
      <c r="C20" s="111"/>
      <c r="D20" s="112"/>
      <c r="E20" s="113"/>
      <c r="F20" s="108"/>
      <c r="G20" s="111"/>
      <c r="H20" s="112"/>
    </row>
    <row r="21" spans="1:8" s="109" customFormat="1" ht="12.75" x14ac:dyDescent="0.2">
      <c r="A21" s="121" t="s">
        <v>28</v>
      </c>
      <c r="B21" s="110" t="s">
        <v>11</v>
      </c>
      <c r="C21" s="111"/>
      <c r="D21" s="112"/>
      <c r="E21" s="113"/>
      <c r="F21" s="108"/>
      <c r="G21" s="111"/>
      <c r="H21" s="112"/>
    </row>
    <row r="22" spans="1:8" s="122" customFormat="1" ht="12.75" x14ac:dyDescent="0.2">
      <c r="A22" s="121" t="s">
        <v>29</v>
      </c>
      <c r="B22" s="110" t="s">
        <v>12</v>
      </c>
      <c r="C22" s="111"/>
      <c r="D22" s="112"/>
      <c r="E22" s="113"/>
      <c r="F22" s="108"/>
      <c r="G22" s="111"/>
      <c r="H22" s="112"/>
    </row>
    <row r="23" spans="1:8" s="122" customFormat="1" ht="12.75" x14ac:dyDescent="0.2">
      <c r="A23" s="121" t="s">
        <v>30</v>
      </c>
      <c r="B23" s="110" t="s">
        <v>13</v>
      </c>
      <c r="C23" s="111"/>
      <c r="D23" s="112"/>
      <c r="E23" s="113"/>
      <c r="F23" s="108"/>
      <c r="G23" s="111"/>
      <c r="H23" s="112"/>
    </row>
    <row r="24" spans="1:8" s="122" customFormat="1" ht="12.75" x14ac:dyDescent="0.2">
      <c r="A24" s="146" t="s">
        <v>42</v>
      </c>
      <c r="B24" s="147"/>
      <c r="C24" s="127">
        <f>SUM(C17:C23)</f>
        <v>0</v>
      </c>
      <c r="D24" s="127">
        <f>SUM(D17:D23)</f>
        <v>0</v>
      </c>
      <c r="E24" s="127">
        <f>SUM(E17:E23)</f>
        <v>0</v>
      </c>
      <c r="F24" s="108"/>
      <c r="G24" s="127">
        <f>SUM(G17:G23)</f>
        <v>0</v>
      </c>
      <c r="H24" s="127">
        <f>SUM(H17:H23)</f>
        <v>0</v>
      </c>
    </row>
    <row r="25" spans="1:8" s="122" customFormat="1" ht="12.75" x14ac:dyDescent="0.2">
      <c r="A25" s="106" t="s">
        <v>31</v>
      </c>
      <c r="B25" s="106" t="s">
        <v>14</v>
      </c>
      <c r="C25" s="107" t="s">
        <v>127</v>
      </c>
      <c r="D25" s="107" t="s">
        <v>132</v>
      </c>
      <c r="E25" s="107" t="s">
        <v>131</v>
      </c>
      <c r="F25" s="119"/>
      <c r="G25" s="107" t="s">
        <v>128</v>
      </c>
      <c r="H25" s="107" t="s">
        <v>129</v>
      </c>
    </row>
    <row r="26" spans="1:8" s="114" customFormat="1" ht="12.75" x14ac:dyDescent="0.2">
      <c r="A26" s="110" t="s">
        <v>17</v>
      </c>
      <c r="B26" s="110" t="s">
        <v>15</v>
      </c>
      <c r="C26" s="111"/>
      <c r="D26" s="112"/>
      <c r="E26" s="113"/>
      <c r="F26" s="108"/>
      <c r="G26" s="111"/>
      <c r="H26" s="112"/>
    </row>
    <row r="27" spans="1:8" s="122" customFormat="1" ht="12.75" x14ac:dyDescent="0.2">
      <c r="A27" s="110" t="s">
        <v>18</v>
      </c>
      <c r="B27" s="110" t="s">
        <v>19</v>
      </c>
      <c r="C27" s="111"/>
      <c r="D27" s="112"/>
      <c r="E27" s="113"/>
      <c r="F27" s="108"/>
      <c r="G27" s="111"/>
      <c r="H27" s="112"/>
    </row>
    <row r="28" spans="1:8" s="115" customFormat="1" ht="12.75" x14ac:dyDescent="0.2">
      <c r="A28" s="110" t="s">
        <v>20</v>
      </c>
      <c r="B28" s="110" t="s">
        <v>21</v>
      </c>
      <c r="C28" s="111"/>
      <c r="D28" s="112"/>
      <c r="E28" s="113"/>
      <c r="F28" s="108"/>
      <c r="G28" s="111"/>
      <c r="H28" s="112"/>
    </row>
    <row r="29" spans="1:8" s="122" customFormat="1" ht="12.75" x14ac:dyDescent="0.2">
      <c r="A29" s="110" t="s">
        <v>22</v>
      </c>
      <c r="B29" s="110" t="s">
        <v>23</v>
      </c>
      <c r="C29" s="111"/>
      <c r="D29" s="112"/>
      <c r="E29" s="113"/>
      <c r="F29" s="108"/>
      <c r="G29" s="111"/>
      <c r="H29" s="112"/>
    </row>
    <row r="30" spans="1:8" s="122" customFormat="1" ht="12.75" x14ac:dyDescent="0.2">
      <c r="A30" s="110" t="s">
        <v>22</v>
      </c>
      <c r="B30" s="123" t="s">
        <v>46</v>
      </c>
      <c r="C30" s="111"/>
      <c r="D30" s="111"/>
      <c r="E30" s="111"/>
      <c r="F30" s="108"/>
      <c r="G30" s="124"/>
      <c r="H30" s="124"/>
    </row>
    <row r="31" spans="1:8" ht="15.75" thickBot="1" x14ac:dyDescent="0.25">
      <c r="A31" s="143" t="s">
        <v>40</v>
      </c>
      <c r="B31" s="144"/>
      <c r="C31" s="128">
        <f>SUM(C26:C30)</f>
        <v>0</v>
      </c>
      <c r="D31" s="128">
        <f>SUM(D26:D30)</f>
        <v>0</v>
      </c>
      <c r="E31" s="128">
        <f>SUM(E26:E30)</f>
        <v>0</v>
      </c>
      <c r="F31" s="108"/>
      <c r="G31" s="128">
        <f>SUM(G26:G30)</f>
        <v>0</v>
      </c>
      <c r="H31" s="128">
        <f>SUM(H26:H30)</f>
        <v>0</v>
      </c>
    </row>
    <row r="32" spans="1:8" ht="16.5" thickBot="1" x14ac:dyDescent="0.3">
      <c r="A32" s="141" t="s">
        <v>47</v>
      </c>
      <c r="B32" s="142"/>
      <c r="C32" s="129">
        <f>SUM(C24-C31)</f>
        <v>0</v>
      </c>
      <c r="D32" s="129">
        <f>SUM(D24-D31)</f>
        <v>0</v>
      </c>
      <c r="E32" s="129">
        <f>SUM(E24-E31)</f>
        <v>0</v>
      </c>
      <c r="F32" s="102"/>
      <c r="G32" s="129">
        <f>SUM(G24-G31)</f>
        <v>0</v>
      </c>
      <c r="H32" s="129">
        <f>SUM(H24-H31)</f>
        <v>0</v>
      </c>
    </row>
    <row r="33" spans="1:14" x14ac:dyDescent="0.2">
      <c r="F33" s="103"/>
    </row>
    <row r="34" spans="1:14" x14ac:dyDescent="0.2">
      <c r="F34" s="103"/>
    </row>
    <row r="35" spans="1:14" ht="15.75" thickBot="1" x14ac:dyDescent="0.25">
      <c r="F35" s="103"/>
    </row>
    <row r="36" spans="1:14" ht="16.5" thickBot="1" x14ac:dyDescent="0.3">
      <c r="A36" s="138" t="str">
        <f>IF(OR(ISERROR(Rating!D21),ISERROR(Rating_Bud!D21)),"Ikke tilstrekkelig utfylt skjema!","Skjemaet er tilstrekkelig utfylt for å avgi ratingscore, men alle kolonner (i både balansen og resultatregnskapet) skal fylles ut")</f>
        <v>Ikke tilstrekkelig utfylt skjema!</v>
      </c>
      <c r="B36" s="139"/>
      <c r="C36" s="139"/>
      <c r="D36" s="139"/>
      <c r="E36" s="139"/>
      <c r="F36" s="139"/>
      <c r="G36" s="139"/>
      <c r="H36" s="139"/>
      <c r="I36" s="139"/>
      <c r="J36" s="139"/>
      <c r="K36" s="139"/>
      <c r="L36" s="139"/>
      <c r="M36" s="139"/>
      <c r="N36" s="140"/>
    </row>
  </sheetData>
  <sheetProtection sheet="1" objects="1" scenarios="1"/>
  <mergeCells count="7">
    <mergeCell ref="A36:N36"/>
    <mergeCell ref="A32:B32"/>
    <mergeCell ref="A31:B31"/>
    <mergeCell ref="C2:H2"/>
    <mergeCell ref="A9:B9"/>
    <mergeCell ref="A13:B13"/>
    <mergeCell ref="A24:B24"/>
  </mergeCells>
  <phoneticPr fontId="0" type="noConversion"/>
  <pageMargins left="0.78740157499999996" right="0.78740157499999996" top="0.984251969" bottom="0.984251969" header="0.5" footer="0.5"/>
  <pageSetup paperSize="9" scale="9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6"/>
  <sheetViews>
    <sheetView showGridLines="0" zoomScaleNormal="100" workbookViewId="0">
      <selection activeCell="C25" sqref="C25:E25"/>
    </sheetView>
  </sheetViews>
  <sheetFormatPr baseColWidth="10" defaultColWidth="9.140625" defaultRowHeight="15" x14ac:dyDescent="0.2"/>
  <cols>
    <col min="1" max="1" width="12.85546875" style="103" customWidth="1"/>
    <col min="2" max="2" width="27.7109375" style="103" customWidth="1"/>
    <col min="3" max="3" width="13.28515625" style="125" customWidth="1"/>
    <col min="4" max="4" width="12.5703125" style="125" customWidth="1"/>
    <col min="5" max="5" width="12.7109375" style="125" customWidth="1"/>
    <col min="6" max="6" width="9.140625" style="125" customWidth="1"/>
    <col min="7" max="7" width="15.42578125" style="103" customWidth="1"/>
    <col min="8" max="8" width="14.28515625" style="125" customWidth="1"/>
    <col min="9" max="16384" width="9.140625" style="103"/>
  </cols>
  <sheetData>
    <row r="1" spans="1:8" ht="15.75" x14ac:dyDescent="0.25">
      <c r="A1" s="100" t="s">
        <v>44</v>
      </c>
      <c r="B1" s="101"/>
      <c r="C1" s="101"/>
      <c r="D1" s="101"/>
      <c r="E1" s="101"/>
      <c r="F1" s="102"/>
      <c r="G1" s="101"/>
      <c r="H1" s="102"/>
    </row>
    <row r="2" spans="1:8" ht="15.75" x14ac:dyDescent="0.25">
      <c r="A2" s="100" t="s">
        <v>119</v>
      </c>
      <c r="B2" s="104"/>
      <c r="C2" s="145" t="s">
        <v>124</v>
      </c>
      <c r="D2" s="145"/>
      <c r="E2" s="145"/>
      <c r="F2" s="145"/>
      <c r="G2" s="145"/>
      <c r="H2" s="145"/>
    </row>
    <row r="3" spans="1:8" ht="15.75" x14ac:dyDescent="0.25">
      <c r="A3" s="100"/>
      <c r="B3" s="104"/>
      <c r="C3" s="100"/>
      <c r="D3" s="101"/>
      <c r="E3" s="101"/>
      <c r="F3" s="102"/>
      <c r="G3" s="101"/>
      <c r="H3" s="105"/>
    </row>
    <row r="4" spans="1:8" ht="15.75" x14ac:dyDescent="0.25">
      <c r="A4" s="100"/>
      <c r="B4" s="102"/>
      <c r="C4" s="104"/>
      <c r="D4" s="101"/>
      <c r="E4" s="101"/>
      <c r="F4" s="101"/>
      <c r="G4" s="102"/>
      <c r="H4" s="105" t="s">
        <v>43</v>
      </c>
    </row>
    <row r="5" spans="1:8" ht="15.75" x14ac:dyDescent="0.25">
      <c r="A5" s="100" t="s">
        <v>1</v>
      </c>
      <c r="B5" s="101"/>
      <c r="C5" s="101"/>
      <c r="D5" s="101"/>
      <c r="E5" s="101"/>
      <c r="F5" s="102"/>
      <c r="G5" s="101"/>
      <c r="H5" s="102"/>
    </row>
    <row r="6" spans="1:8" s="109" customFormat="1" ht="12.75" x14ac:dyDescent="0.2">
      <c r="A6" s="106" t="s">
        <v>31</v>
      </c>
      <c r="B6" s="106" t="s">
        <v>41</v>
      </c>
      <c r="C6" s="107" t="s">
        <v>127</v>
      </c>
      <c r="D6" s="107" t="s">
        <v>132</v>
      </c>
      <c r="E6" s="107" t="s">
        <v>131</v>
      </c>
      <c r="F6" s="108"/>
      <c r="G6" s="108"/>
      <c r="H6" s="108"/>
    </row>
    <row r="7" spans="1:8" s="114" customFormat="1" ht="12.75" x14ac:dyDescent="0.2">
      <c r="A7" s="110" t="s">
        <v>33</v>
      </c>
      <c r="B7" s="110" t="s">
        <v>34</v>
      </c>
      <c r="C7" s="111"/>
      <c r="D7" s="112"/>
      <c r="E7" s="113"/>
      <c r="F7" s="108"/>
      <c r="G7" s="108"/>
      <c r="H7" s="108"/>
    </row>
    <row r="8" spans="1:8" s="114" customFormat="1" ht="12.75" x14ac:dyDescent="0.2">
      <c r="A8" s="110" t="s">
        <v>33</v>
      </c>
      <c r="B8" s="110" t="s">
        <v>35</v>
      </c>
      <c r="C8" s="111"/>
      <c r="D8" s="112"/>
      <c r="E8" s="113"/>
      <c r="F8" s="108"/>
      <c r="G8" s="108"/>
      <c r="H8" s="108"/>
    </row>
    <row r="9" spans="1:8" s="116" customFormat="1" ht="12.75" x14ac:dyDescent="0.2">
      <c r="A9" s="146" t="s">
        <v>2</v>
      </c>
      <c r="B9" s="147"/>
      <c r="C9" s="126">
        <f>SUM(C7:C8)</f>
        <v>0</v>
      </c>
      <c r="D9" s="126">
        <f>SUM(D7:D8)</f>
        <v>0</v>
      </c>
      <c r="E9" s="126">
        <f>SUM(E7:E8)</f>
        <v>0</v>
      </c>
      <c r="F9" s="115"/>
      <c r="G9" s="115"/>
      <c r="H9" s="115"/>
    </row>
    <row r="10" spans="1:8" s="114" customFormat="1" ht="12.75" x14ac:dyDescent="0.2">
      <c r="A10" s="110" t="s">
        <v>36</v>
      </c>
      <c r="B10" s="110" t="s">
        <v>37</v>
      </c>
      <c r="C10" s="111"/>
      <c r="D10" s="112"/>
      <c r="E10" s="113"/>
      <c r="F10" s="108"/>
      <c r="G10" s="108"/>
      <c r="H10" s="108"/>
    </row>
    <row r="11" spans="1:8" s="114" customFormat="1" ht="12.75" x14ac:dyDescent="0.2">
      <c r="A11" s="110" t="s">
        <v>36</v>
      </c>
      <c r="B11" s="110" t="s">
        <v>38</v>
      </c>
      <c r="C11" s="111"/>
      <c r="D11" s="112"/>
      <c r="E11" s="113"/>
      <c r="F11" s="108"/>
      <c r="G11" s="108"/>
      <c r="H11" s="108"/>
    </row>
    <row r="12" spans="1:8" s="114" customFormat="1" ht="12.75" x14ac:dyDescent="0.2">
      <c r="A12" s="110" t="s">
        <v>36</v>
      </c>
      <c r="B12" s="110" t="s">
        <v>39</v>
      </c>
      <c r="C12" s="111"/>
      <c r="D12" s="112"/>
      <c r="E12" s="113"/>
      <c r="F12" s="108"/>
      <c r="G12" s="108"/>
      <c r="H12" s="108"/>
    </row>
    <row r="13" spans="1:8" s="114" customFormat="1" ht="12.75" x14ac:dyDescent="0.2">
      <c r="A13" s="146" t="s">
        <v>4</v>
      </c>
      <c r="B13" s="147"/>
      <c r="C13" s="126">
        <f>SUM(C10:C12)</f>
        <v>0</v>
      </c>
      <c r="D13" s="126">
        <f>SUM(D10:D12)</f>
        <v>0</v>
      </c>
      <c r="E13" s="126">
        <f>SUM(E10:E12)</f>
        <v>0</v>
      </c>
      <c r="F13" s="108"/>
      <c r="G13" s="108"/>
      <c r="H13" s="108"/>
    </row>
    <row r="14" spans="1:8" ht="15.75" x14ac:dyDescent="0.25">
      <c r="A14" s="117" t="s">
        <v>5</v>
      </c>
      <c r="B14" s="102" t="s">
        <v>3</v>
      </c>
      <c r="C14" s="102"/>
      <c r="D14" s="102"/>
      <c r="E14" s="102"/>
      <c r="F14" s="102" t="s">
        <v>3</v>
      </c>
      <c r="G14" s="102"/>
      <c r="H14" s="102"/>
    </row>
    <row r="15" spans="1:8" ht="15.75" x14ac:dyDescent="0.25">
      <c r="A15" s="100" t="s">
        <v>6</v>
      </c>
      <c r="B15" s="102"/>
      <c r="C15" s="101"/>
      <c r="D15" s="102"/>
      <c r="E15" s="102"/>
      <c r="F15" s="102"/>
      <c r="G15" s="118" t="s">
        <v>32</v>
      </c>
      <c r="H15" s="102"/>
    </row>
    <row r="16" spans="1:8" s="120" customFormat="1" ht="12.75" x14ac:dyDescent="0.2">
      <c r="A16" s="106" t="s">
        <v>31</v>
      </c>
      <c r="B16" s="106" t="s">
        <v>7</v>
      </c>
      <c r="C16" s="107" t="s">
        <v>127</v>
      </c>
      <c r="D16" s="107" t="s">
        <v>132</v>
      </c>
      <c r="E16" s="107" t="s">
        <v>131</v>
      </c>
      <c r="F16" s="119"/>
      <c r="G16" s="107" t="s">
        <v>128</v>
      </c>
      <c r="H16" s="107" t="s">
        <v>129</v>
      </c>
    </row>
    <row r="17" spans="1:8" s="122" customFormat="1" ht="12.75" x14ac:dyDescent="0.2">
      <c r="A17" s="121" t="s">
        <v>24</v>
      </c>
      <c r="B17" s="110" t="s">
        <v>8</v>
      </c>
      <c r="C17" s="111"/>
      <c r="D17" s="112"/>
      <c r="E17" s="113"/>
      <c r="F17" s="108"/>
      <c r="G17" s="111"/>
      <c r="H17" s="112"/>
    </row>
    <row r="18" spans="1:8" s="122" customFormat="1" ht="12.75" x14ac:dyDescent="0.2">
      <c r="A18" s="121" t="s">
        <v>25</v>
      </c>
      <c r="B18" s="110" t="s">
        <v>9</v>
      </c>
      <c r="C18" s="111"/>
      <c r="D18" s="112"/>
      <c r="E18" s="113"/>
      <c r="F18" s="108"/>
      <c r="G18" s="111"/>
      <c r="H18" s="112"/>
    </row>
    <row r="19" spans="1:8" s="122" customFormat="1" ht="12.75" x14ac:dyDescent="0.2">
      <c r="A19" s="121" t="s">
        <v>26</v>
      </c>
      <c r="B19" s="110" t="s">
        <v>10</v>
      </c>
      <c r="C19" s="111"/>
      <c r="D19" s="112"/>
      <c r="E19" s="113"/>
      <c r="F19" s="108"/>
      <c r="G19" s="111"/>
      <c r="H19" s="112"/>
    </row>
    <row r="20" spans="1:8" s="122" customFormat="1" ht="12.75" x14ac:dyDescent="0.2">
      <c r="A20" s="121" t="s">
        <v>16</v>
      </c>
      <c r="B20" s="110" t="s">
        <v>27</v>
      </c>
      <c r="C20" s="111"/>
      <c r="D20" s="112"/>
      <c r="E20" s="113"/>
      <c r="F20" s="108"/>
      <c r="G20" s="111"/>
      <c r="H20" s="112"/>
    </row>
    <row r="21" spans="1:8" s="109" customFormat="1" ht="12.75" x14ac:dyDescent="0.2">
      <c r="A21" s="121" t="s">
        <v>28</v>
      </c>
      <c r="B21" s="110" t="s">
        <v>11</v>
      </c>
      <c r="C21" s="111"/>
      <c r="D21" s="112"/>
      <c r="E21" s="113"/>
      <c r="F21" s="108"/>
      <c r="G21" s="111"/>
      <c r="H21" s="112"/>
    </row>
    <row r="22" spans="1:8" s="122" customFormat="1" ht="12.75" x14ac:dyDescent="0.2">
      <c r="A22" s="121" t="s">
        <v>29</v>
      </c>
      <c r="B22" s="110" t="s">
        <v>12</v>
      </c>
      <c r="C22" s="111"/>
      <c r="D22" s="112"/>
      <c r="E22" s="113"/>
      <c r="F22" s="108"/>
      <c r="G22" s="111"/>
      <c r="H22" s="112"/>
    </row>
    <row r="23" spans="1:8" s="122" customFormat="1" ht="12.75" x14ac:dyDescent="0.2">
      <c r="A23" s="121" t="s">
        <v>30</v>
      </c>
      <c r="B23" s="110" t="s">
        <v>13</v>
      </c>
      <c r="C23" s="111"/>
      <c r="D23" s="112"/>
      <c r="E23" s="113"/>
      <c r="F23" s="108"/>
      <c r="G23" s="111"/>
      <c r="H23" s="112"/>
    </row>
    <row r="24" spans="1:8" s="122" customFormat="1" ht="12.75" x14ac:dyDescent="0.2">
      <c r="A24" s="146" t="s">
        <v>42</v>
      </c>
      <c r="B24" s="147"/>
      <c r="C24" s="127">
        <f>SUM(C17:C23)</f>
        <v>0</v>
      </c>
      <c r="D24" s="127">
        <f>SUM(D17:D23)</f>
        <v>0</v>
      </c>
      <c r="E24" s="127">
        <f>SUM(E17:E23)</f>
        <v>0</v>
      </c>
      <c r="F24" s="108"/>
      <c r="G24" s="127">
        <f>SUM(G17:G23)</f>
        <v>0</v>
      </c>
      <c r="H24" s="127">
        <f>SUM(H17:H23)</f>
        <v>0</v>
      </c>
    </row>
    <row r="25" spans="1:8" s="122" customFormat="1" ht="12.75" x14ac:dyDescent="0.2">
      <c r="A25" s="106" t="s">
        <v>31</v>
      </c>
      <c r="B25" s="106" t="s">
        <v>14</v>
      </c>
      <c r="C25" s="107" t="s">
        <v>127</v>
      </c>
      <c r="D25" s="107" t="s">
        <v>132</v>
      </c>
      <c r="E25" s="107" t="s">
        <v>131</v>
      </c>
      <c r="F25" s="119"/>
      <c r="G25" s="107" t="s">
        <v>128</v>
      </c>
      <c r="H25" s="107" t="s">
        <v>129</v>
      </c>
    </row>
    <row r="26" spans="1:8" s="114" customFormat="1" ht="12.75" x14ac:dyDescent="0.2">
      <c r="A26" s="110" t="s">
        <v>17</v>
      </c>
      <c r="B26" s="110" t="s">
        <v>15</v>
      </c>
      <c r="C26" s="111"/>
      <c r="D26" s="112"/>
      <c r="E26" s="113"/>
      <c r="F26" s="108"/>
      <c r="G26" s="111"/>
      <c r="H26" s="112"/>
    </row>
    <row r="27" spans="1:8" s="122" customFormat="1" ht="12.75" x14ac:dyDescent="0.2">
      <c r="A27" s="110" t="s">
        <v>18</v>
      </c>
      <c r="B27" s="110" t="s">
        <v>19</v>
      </c>
      <c r="C27" s="111"/>
      <c r="D27" s="112"/>
      <c r="E27" s="113"/>
      <c r="F27" s="108"/>
      <c r="G27" s="111"/>
      <c r="H27" s="112"/>
    </row>
    <row r="28" spans="1:8" s="115" customFormat="1" ht="12.75" x14ac:dyDescent="0.2">
      <c r="A28" s="110" t="s">
        <v>20</v>
      </c>
      <c r="B28" s="110" t="s">
        <v>21</v>
      </c>
      <c r="C28" s="111"/>
      <c r="D28" s="112"/>
      <c r="E28" s="113"/>
      <c r="F28" s="108"/>
      <c r="G28" s="111"/>
      <c r="H28" s="112"/>
    </row>
    <row r="29" spans="1:8" s="122" customFormat="1" ht="12.75" x14ac:dyDescent="0.2">
      <c r="A29" s="110" t="s">
        <v>22</v>
      </c>
      <c r="B29" s="110" t="s">
        <v>23</v>
      </c>
      <c r="C29" s="111"/>
      <c r="D29" s="112"/>
      <c r="E29" s="113"/>
      <c r="F29" s="108"/>
      <c r="G29" s="111"/>
      <c r="H29" s="112"/>
    </row>
    <row r="30" spans="1:8" s="122" customFormat="1" ht="12.75" x14ac:dyDescent="0.2">
      <c r="A30" s="110" t="s">
        <v>22</v>
      </c>
      <c r="B30" s="123" t="s">
        <v>46</v>
      </c>
      <c r="C30" s="111"/>
      <c r="D30" s="111"/>
      <c r="E30" s="111"/>
      <c r="F30" s="108"/>
      <c r="G30" s="124"/>
      <c r="H30" s="124"/>
    </row>
    <row r="31" spans="1:8" ht="15.75" thickBot="1" x14ac:dyDescent="0.25">
      <c r="A31" s="143" t="s">
        <v>40</v>
      </c>
      <c r="B31" s="144"/>
      <c r="C31" s="128">
        <f>SUM(C26:C30)</f>
        <v>0</v>
      </c>
      <c r="D31" s="128">
        <f>SUM(D26:D30)</f>
        <v>0</v>
      </c>
      <c r="E31" s="128">
        <f>SUM(E26:E30)</f>
        <v>0</v>
      </c>
      <c r="F31" s="108"/>
      <c r="G31" s="128">
        <f>SUM(G26:G30)</f>
        <v>0</v>
      </c>
      <c r="H31" s="128">
        <f>SUM(H26:H30)</f>
        <v>0</v>
      </c>
    </row>
    <row r="32" spans="1:8" ht="16.5" thickBot="1" x14ac:dyDescent="0.3">
      <c r="A32" s="141" t="s">
        <v>47</v>
      </c>
      <c r="B32" s="142"/>
      <c r="C32" s="129">
        <f>SUM(C24-C31)</f>
        <v>0</v>
      </c>
      <c r="D32" s="129">
        <f>SUM(D24-D31)</f>
        <v>0</v>
      </c>
      <c r="E32" s="129">
        <f>SUM(E24-E31)</f>
        <v>0</v>
      </c>
      <c r="F32" s="102"/>
      <c r="G32" s="129">
        <f>SUM(G24-G31)</f>
        <v>0</v>
      </c>
      <c r="H32" s="129">
        <f>SUM(H24-H31)</f>
        <v>0</v>
      </c>
    </row>
    <row r="33" spans="1:14" x14ac:dyDescent="0.2">
      <c r="F33" s="103"/>
    </row>
    <row r="34" spans="1:14" x14ac:dyDescent="0.2">
      <c r="F34" s="103"/>
    </row>
    <row r="35" spans="1:14" ht="15.75" thickBot="1" x14ac:dyDescent="0.25">
      <c r="F35" s="103"/>
    </row>
    <row r="36" spans="1:14" ht="16.5" thickBot="1" x14ac:dyDescent="0.3">
      <c r="A36" s="138" t="str">
        <f>IF(OR(ISERROR(Rating!D21),ISERROR(Rating_Bud!D21)),"Ikke tilstrekkelig utfylt skjema!","Skjemaet er tilstrekkelig utfylt for å avgi ratingscore, men alle kolonner (i både balansen og resultatregnskapet) skal fylles ut")</f>
        <v>Ikke tilstrekkelig utfylt skjema!</v>
      </c>
      <c r="B36" s="139"/>
      <c r="C36" s="139"/>
      <c r="D36" s="139"/>
      <c r="E36" s="139"/>
      <c r="F36" s="139"/>
      <c r="G36" s="139"/>
      <c r="H36" s="139"/>
      <c r="I36" s="139"/>
      <c r="J36" s="139"/>
      <c r="K36" s="139"/>
      <c r="L36" s="139"/>
      <c r="M36" s="139"/>
      <c r="N36" s="140"/>
    </row>
  </sheetData>
  <sheetProtection sheet="1"/>
  <mergeCells count="7">
    <mergeCell ref="A36:N36"/>
    <mergeCell ref="C2:H2"/>
    <mergeCell ref="A9:B9"/>
    <mergeCell ref="A13:B13"/>
    <mergeCell ref="A24:B24"/>
    <mergeCell ref="A31:B31"/>
    <mergeCell ref="A32:B32"/>
  </mergeCells>
  <pageMargins left="0.78740157499999996" right="0.78740157499999996" top="0.984251969" bottom="0.984251969" header="0.5" footer="0.5"/>
  <pageSetup paperSize="9" scale="9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showGridLines="0" zoomScaleNormal="100" workbookViewId="0">
      <selection activeCell="K24" sqref="K24"/>
    </sheetView>
  </sheetViews>
  <sheetFormatPr baseColWidth="10" defaultColWidth="9.140625" defaultRowHeight="15" x14ac:dyDescent="0.2"/>
  <cols>
    <col min="1" max="1" width="12.85546875" style="103" customWidth="1"/>
    <col min="2" max="2" width="27.7109375" style="103" customWidth="1"/>
    <col min="3" max="4" width="14.140625" style="125" customWidth="1"/>
    <col min="5" max="5" width="13.7109375" style="125" customWidth="1"/>
    <col min="6" max="6" width="9.140625" style="125" customWidth="1"/>
    <col min="7" max="7" width="15.42578125" style="103" customWidth="1"/>
    <col min="8" max="8" width="14.28515625" style="125" customWidth="1"/>
    <col min="9" max="16384" width="9.140625" style="103"/>
  </cols>
  <sheetData>
    <row r="1" spans="1:8" ht="15.75" x14ac:dyDescent="0.25">
      <c r="A1" s="100" t="s">
        <v>44</v>
      </c>
      <c r="B1" s="101"/>
      <c r="C1" s="101"/>
      <c r="D1" s="101"/>
      <c r="E1" s="101"/>
      <c r="F1" s="102"/>
      <c r="G1" s="101"/>
      <c r="H1" s="102"/>
    </row>
    <row r="2" spans="1:8" ht="15.75" x14ac:dyDescent="0.25">
      <c r="A2" s="100" t="s">
        <v>119</v>
      </c>
      <c r="B2" s="104"/>
      <c r="C2" s="145" t="s">
        <v>124</v>
      </c>
      <c r="D2" s="145"/>
      <c r="E2" s="145"/>
      <c r="F2" s="145"/>
      <c r="G2" s="145"/>
      <c r="H2" s="145"/>
    </row>
    <row r="3" spans="1:8" ht="15.75" x14ac:dyDescent="0.25">
      <c r="A3" s="100"/>
      <c r="B3" s="104"/>
      <c r="C3" s="100"/>
      <c r="D3" s="101"/>
      <c r="E3" s="101"/>
      <c r="F3" s="102"/>
      <c r="G3" s="101"/>
      <c r="H3" s="105"/>
    </row>
    <row r="4" spans="1:8" ht="15.75" x14ac:dyDescent="0.25">
      <c r="A4" s="100"/>
      <c r="B4" s="102"/>
      <c r="C4" s="104"/>
      <c r="D4" s="101"/>
      <c r="E4" s="101"/>
      <c r="F4" s="101"/>
      <c r="G4" s="102"/>
      <c r="H4" s="105" t="s">
        <v>43</v>
      </c>
    </row>
    <row r="5" spans="1:8" ht="15.75" x14ac:dyDescent="0.25">
      <c r="A5" s="100" t="s">
        <v>1</v>
      </c>
      <c r="B5" s="101"/>
      <c r="C5" s="101"/>
      <c r="D5" s="101"/>
      <c r="E5" s="101"/>
      <c r="F5" s="102"/>
      <c r="G5" s="101"/>
      <c r="H5" s="102"/>
    </row>
    <row r="6" spans="1:8" s="109" customFormat="1" ht="12.75" x14ac:dyDescent="0.2">
      <c r="A6" s="106" t="s">
        <v>31</v>
      </c>
      <c r="B6" s="106" t="s">
        <v>41</v>
      </c>
      <c r="C6" s="107" t="s">
        <v>127</v>
      </c>
      <c r="D6" s="107" t="s">
        <v>132</v>
      </c>
      <c r="E6" s="107" t="s">
        <v>131</v>
      </c>
      <c r="F6" s="108"/>
      <c r="G6" s="108"/>
      <c r="H6" s="108"/>
    </row>
    <row r="7" spans="1:8" s="114" customFormat="1" ht="12.75" x14ac:dyDescent="0.2">
      <c r="A7" s="110" t="s">
        <v>33</v>
      </c>
      <c r="B7" s="110" t="s">
        <v>34</v>
      </c>
      <c r="C7" s="111"/>
      <c r="D7" s="112"/>
      <c r="E7" s="113"/>
      <c r="F7" s="108"/>
      <c r="G7" s="108"/>
      <c r="H7" s="108"/>
    </row>
    <row r="8" spans="1:8" s="114" customFormat="1" ht="12.75" x14ac:dyDescent="0.2">
      <c r="A8" s="110" t="s">
        <v>33</v>
      </c>
      <c r="B8" s="110" t="s">
        <v>35</v>
      </c>
      <c r="C8" s="111"/>
      <c r="D8" s="112"/>
      <c r="E8" s="113"/>
      <c r="F8" s="108"/>
      <c r="G8" s="108"/>
      <c r="H8" s="108"/>
    </row>
    <row r="9" spans="1:8" s="116" customFormat="1" ht="12.75" x14ac:dyDescent="0.2">
      <c r="A9" s="146" t="s">
        <v>2</v>
      </c>
      <c r="B9" s="147"/>
      <c r="C9" s="126">
        <f>SUM(C7:C8)</f>
        <v>0</v>
      </c>
      <c r="D9" s="126">
        <f>SUM(D7:D8)</f>
        <v>0</v>
      </c>
      <c r="E9" s="126">
        <f>SUM(E7:E8)</f>
        <v>0</v>
      </c>
      <c r="F9" s="115"/>
      <c r="G9" s="115"/>
      <c r="H9" s="115"/>
    </row>
    <row r="10" spans="1:8" s="114" customFormat="1" ht="12.75" x14ac:dyDescent="0.2">
      <c r="A10" s="110" t="s">
        <v>36</v>
      </c>
      <c r="B10" s="110" t="s">
        <v>37</v>
      </c>
      <c r="C10" s="111"/>
      <c r="D10" s="112"/>
      <c r="E10" s="113"/>
      <c r="F10" s="108"/>
      <c r="G10" s="108"/>
      <c r="H10" s="108"/>
    </row>
    <row r="11" spans="1:8" s="114" customFormat="1" ht="12.75" x14ac:dyDescent="0.2">
      <c r="A11" s="110" t="s">
        <v>36</v>
      </c>
      <c r="B11" s="110" t="s">
        <v>38</v>
      </c>
      <c r="C11" s="111"/>
      <c r="D11" s="112"/>
      <c r="E11" s="113"/>
      <c r="F11" s="108"/>
      <c r="G11" s="108"/>
      <c r="H11" s="108"/>
    </row>
    <row r="12" spans="1:8" s="114" customFormat="1" ht="12.75" x14ac:dyDescent="0.2">
      <c r="A12" s="110" t="s">
        <v>36</v>
      </c>
      <c r="B12" s="110" t="s">
        <v>39</v>
      </c>
      <c r="C12" s="111"/>
      <c r="D12" s="112"/>
      <c r="E12" s="113"/>
      <c r="F12" s="108"/>
      <c r="G12" s="108"/>
      <c r="H12" s="108"/>
    </row>
    <row r="13" spans="1:8" s="114" customFormat="1" ht="12.75" x14ac:dyDescent="0.2">
      <c r="A13" s="146" t="s">
        <v>4</v>
      </c>
      <c r="B13" s="147"/>
      <c r="C13" s="126">
        <f>SUM(C10:C12)</f>
        <v>0</v>
      </c>
      <c r="D13" s="126">
        <f>SUM(D10:D12)</f>
        <v>0</v>
      </c>
      <c r="E13" s="126">
        <f>SUM(E10:E12)</f>
        <v>0</v>
      </c>
      <c r="F13" s="108"/>
      <c r="G13" s="108"/>
      <c r="H13" s="108"/>
    </row>
    <row r="14" spans="1:8" ht="15.75" x14ac:dyDescent="0.25">
      <c r="A14" s="117" t="s">
        <v>5</v>
      </c>
      <c r="B14" s="102" t="s">
        <v>3</v>
      </c>
      <c r="C14" s="102"/>
      <c r="D14" s="102"/>
      <c r="E14" s="102"/>
      <c r="F14" s="102" t="s">
        <v>3</v>
      </c>
      <c r="G14" s="102"/>
      <c r="H14" s="102"/>
    </row>
    <row r="15" spans="1:8" ht="15.75" x14ac:dyDescent="0.25">
      <c r="A15" s="100" t="s">
        <v>6</v>
      </c>
      <c r="B15" s="102"/>
      <c r="C15" s="101"/>
      <c r="D15" s="102"/>
      <c r="E15" s="102"/>
      <c r="F15" s="102"/>
      <c r="G15" s="118" t="s">
        <v>32</v>
      </c>
      <c r="H15" s="102"/>
    </row>
    <row r="16" spans="1:8" s="120" customFormat="1" ht="12.75" x14ac:dyDescent="0.2">
      <c r="A16" s="106" t="s">
        <v>31</v>
      </c>
      <c r="B16" s="106" t="s">
        <v>7</v>
      </c>
      <c r="C16" s="107" t="s">
        <v>127</v>
      </c>
      <c r="D16" s="107" t="s">
        <v>132</v>
      </c>
      <c r="E16" s="107" t="s">
        <v>131</v>
      </c>
      <c r="F16" s="119"/>
      <c r="G16" s="107" t="s">
        <v>128</v>
      </c>
      <c r="H16" s="107" t="s">
        <v>129</v>
      </c>
    </row>
    <row r="17" spans="1:8" s="122" customFormat="1" ht="12.75" x14ac:dyDescent="0.2">
      <c r="A17" s="121" t="s">
        <v>24</v>
      </c>
      <c r="B17" s="110" t="s">
        <v>8</v>
      </c>
      <c r="C17" s="111"/>
      <c r="D17" s="112"/>
      <c r="E17" s="113"/>
      <c r="F17" s="108"/>
      <c r="G17" s="111"/>
      <c r="H17" s="112"/>
    </row>
    <row r="18" spans="1:8" s="122" customFormat="1" ht="12.75" x14ac:dyDescent="0.2">
      <c r="A18" s="121" t="s">
        <v>25</v>
      </c>
      <c r="B18" s="110" t="s">
        <v>9</v>
      </c>
      <c r="C18" s="111"/>
      <c r="D18" s="112"/>
      <c r="E18" s="113"/>
      <c r="F18" s="108"/>
      <c r="G18" s="111"/>
      <c r="H18" s="112"/>
    </row>
    <row r="19" spans="1:8" s="122" customFormat="1" ht="12.75" x14ac:dyDescent="0.2">
      <c r="A19" s="121" t="s">
        <v>26</v>
      </c>
      <c r="B19" s="110" t="s">
        <v>10</v>
      </c>
      <c r="C19" s="111"/>
      <c r="D19" s="112"/>
      <c r="E19" s="113"/>
      <c r="F19" s="108"/>
      <c r="G19" s="111"/>
      <c r="H19" s="112"/>
    </row>
    <row r="20" spans="1:8" s="122" customFormat="1" ht="12.75" x14ac:dyDescent="0.2">
      <c r="A20" s="121" t="s">
        <v>16</v>
      </c>
      <c r="B20" s="110" t="s">
        <v>27</v>
      </c>
      <c r="C20" s="111"/>
      <c r="D20" s="112"/>
      <c r="E20" s="113"/>
      <c r="F20" s="108"/>
      <c r="G20" s="111"/>
      <c r="H20" s="112"/>
    </row>
    <row r="21" spans="1:8" s="109" customFormat="1" ht="12.75" x14ac:dyDescent="0.2">
      <c r="A21" s="121" t="s">
        <v>28</v>
      </c>
      <c r="B21" s="110" t="s">
        <v>11</v>
      </c>
      <c r="C21" s="111"/>
      <c r="D21" s="112"/>
      <c r="E21" s="113"/>
      <c r="F21" s="108"/>
      <c r="G21" s="111"/>
      <c r="H21" s="112"/>
    </row>
    <row r="22" spans="1:8" s="122" customFormat="1" ht="12.75" x14ac:dyDescent="0.2">
      <c r="A22" s="121" t="s">
        <v>29</v>
      </c>
      <c r="B22" s="110" t="s">
        <v>12</v>
      </c>
      <c r="C22" s="111"/>
      <c r="D22" s="112"/>
      <c r="E22" s="113"/>
      <c r="F22" s="108"/>
      <c r="G22" s="111"/>
      <c r="H22" s="112"/>
    </row>
    <row r="23" spans="1:8" s="122" customFormat="1" ht="12.75" x14ac:dyDescent="0.2">
      <c r="A23" s="121" t="s">
        <v>30</v>
      </c>
      <c r="B23" s="110" t="s">
        <v>13</v>
      </c>
      <c r="C23" s="111"/>
      <c r="D23" s="112"/>
      <c r="E23" s="113"/>
      <c r="F23" s="108"/>
      <c r="G23" s="111"/>
      <c r="H23" s="112"/>
    </row>
    <row r="24" spans="1:8" s="122" customFormat="1" ht="12.75" x14ac:dyDescent="0.2">
      <c r="A24" s="146" t="s">
        <v>42</v>
      </c>
      <c r="B24" s="147"/>
      <c r="C24" s="127">
        <f>SUM(C17:C23)</f>
        <v>0</v>
      </c>
      <c r="D24" s="127">
        <f>SUM(D17:D23)</f>
        <v>0</v>
      </c>
      <c r="E24" s="127">
        <f>SUM(E17:E23)</f>
        <v>0</v>
      </c>
      <c r="F24" s="108"/>
      <c r="G24" s="127">
        <f>SUM(G17:G23)</f>
        <v>0</v>
      </c>
      <c r="H24" s="127">
        <f>SUM(H17:H23)</f>
        <v>0</v>
      </c>
    </row>
    <row r="25" spans="1:8" s="122" customFormat="1" ht="12.75" x14ac:dyDescent="0.2">
      <c r="A25" s="106" t="s">
        <v>31</v>
      </c>
      <c r="B25" s="106" t="s">
        <v>14</v>
      </c>
      <c r="C25" s="107" t="s">
        <v>127</v>
      </c>
      <c r="D25" s="107" t="s">
        <v>132</v>
      </c>
      <c r="E25" s="107" t="s">
        <v>131</v>
      </c>
      <c r="F25" s="119"/>
      <c r="G25" s="107" t="s">
        <v>128</v>
      </c>
      <c r="H25" s="107" t="s">
        <v>129</v>
      </c>
    </row>
    <row r="26" spans="1:8" s="114" customFormat="1" ht="12.75" x14ac:dyDescent="0.2">
      <c r="A26" s="110" t="s">
        <v>17</v>
      </c>
      <c r="B26" s="110" t="s">
        <v>15</v>
      </c>
      <c r="C26" s="111"/>
      <c r="D26" s="112"/>
      <c r="E26" s="113"/>
      <c r="F26" s="108"/>
      <c r="G26" s="111"/>
      <c r="H26" s="112"/>
    </row>
    <row r="27" spans="1:8" s="122" customFormat="1" ht="12.75" x14ac:dyDescent="0.2">
      <c r="A27" s="110" t="s">
        <v>18</v>
      </c>
      <c r="B27" s="110" t="s">
        <v>19</v>
      </c>
      <c r="C27" s="111"/>
      <c r="D27" s="112"/>
      <c r="E27" s="113"/>
      <c r="F27" s="108"/>
      <c r="G27" s="111"/>
      <c r="H27" s="112"/>
    </row>
    <row r="28" spans="1:8" s="115" customFormat="1" ht="12.75" x14ac:dyDescent="0.2">
      <c r="A28" s="110" t="s">
        <v>20</v>
      </c>
      <c r="B28" s="110" t="s">
        <v>21</v>
      </c>
      <c r="C28" s="111"/>
      <c r="D28" s="112"/>
      <c r="E28" s="113"/>
      <c r="F28" s="108"/>
      <c r="G28" s="111"/>
      <c r="H28" s="112"/>
    </row>
    <row r="29" spans="1:8" s="122" customFormat="1" ht="12.75" x14ac:dyDescent="0.2">
      <c r="A29" s="110" t="s">
        <v>22</v>
      </c>
      <c r="B29" s="110" t="s">
        <v>23</v>
      </c>
      <c r="C29" s="111"/>
      <c r="D29" s="112"/>
      <c r="E29" s="113"/>
      <c r="F29" s="108"/>
      <c r="G29" s="111"/>
      <c r="H29" s="112"/>
    </row>
    <row r="30" spans="1:8" s="122" customFormat="1" ht="12.75" x14ac:dyDescent="0.2">
      <c r="A30" s="110" t="s">
        <v>22</v>
      </c>
      <c r="B30" s="123" t="s">
        <v>46</v>
      </c>
      <c r="C30" s="111"/>
      <c r="D30" s="111"/>
      <c r="E30" s="111"/>
      <c r="F30" s="108"/>
      <c r="G30" s="124"/>
      <c r="H30" s="124"/>
    </row>
    <row r="31" spans="1:8" ht="15.75" thickBot="1" x14ac:dyDescent="0.25">
      <c r="A31" s="143" t="s">
        <v>40</v>
      </c>
      <c r="B31" s="144"/>
      <c r="C31" s="128">
        <f>SUM(C26:C30)</f>
        <v>0</v>
      </c>
      <c r="D31" s="128">
        <f>SUM(D26:D30)</f>
        <v>0</v>
      </c>
      <c r="E31" s="128">
        <f>SUM(E26:E30)</f>
        <v>0</v>
      </c>
      <c r="F31" s="108"/>
      <c r="G31" s="128">
        <f>SUM(G26:G30)</f>
        <v>0</v>
      </c>
      <c r="H31" s="128">
        <f>SUM(H26:H30)</f>
        <v>0</v>
      </c>
    </row>
    <row r="32" spans="1:8" ht="16.5" thickBot="1" x14ac:dyDescent="0.3">
      <c r="A32" s="141" t="s">
        <v>47</v>
      </c>
      <c r="B32" s="142"/>
      <c r="C32" s="129">
        <f>SUM(C24-C31)</f>
        <v>0</v>
      </c>
      <c r="D32" s="129">
        <f>SUM(D24-D31)</f>
        <v>0</v>
      </c>
      <c r="E32" s="129">
        <f>SUM(E24-E31)</f>
        <v>0</v>
      </c>
      <c r="F32" s="102"/>
      <c r="G32" s="129">
        <f>SUM(G24-G31)</f>
        <v>0</v>
      </c>
      <c r="H32" s="129">
        <f>SUM(H24-H31)</f>
        <v>0</v>
      </c>
    </row>
    <row r="33" spans="1:14" x14ac:dyDescent="0.2">
      <c r="F33" s="103"/>
    </row>
    <row r="34" spans="1:14" x14ac:dyDescent="0.2">
      <c r="F34" s="103"/>
    </row>
    <row r="35" spans="1:14" ht="15.75" thickBot="1" x14ac:dyDescent="0.25">
      <c r="F35" s="103"/>
    </row>
    <row r="36" spans="1:14" ht="16.5" thickBot="1" x14ac:dyDescent="0.3">
      <c r="A36" s="138" t="str">
        <f>IF(OR(ISERROR(Rating!D21),ISERROR(Rating_Bud!D21)),"Ikke tilstrekkelig utfylt skjema!","Skjemaet er tilstrekkelig utfylt for å avgi ratingscore, men alle kolonner (i både balansen og resultatregnskapet) skal fylles ut")</f>
        <v>Ikke tilstrekkelig utfylt skjema!</v>
      </c>
      <c r="B36" s="139"/>
      <c r="C36" s="139"/>
      <c r="D36" s="139"/>
      <c r="E36" s="139"/>
      <c r="F36" s="139"/>
      <c r="G36" s="139"/>
      <c r="H36" s="139"/>
      <c r="I36" s="139"/>
      <c r="J36" s="139"/>
      <c r="K36" s="139"/>
      <c r="L36" s="139"/>
      <c r="M36" s="139"/>
      <c r="N36" s="140"/>
    </row>
  </sheetData>
  <sheetProtection sheet="1"/>
  <mergeCells count="7">
    <mergeCell ref="A36:N36"/>
    <mergeCell ref="C2:H2"/>
    <mergeCell ref="A9:B9"/>
    <mergeCell ref="A13:B13"/>
    <mergeCell ref="A24:B24"/>
    <mergeCell ref="A31:B31"/>
    <mergeCell ref="A32:B32"/>
  </mergeCells>
  <pageMargins left="0.78740157499999996" right="0.78740157499999996" top="0.984251969" bottom="0.984251969" header="0.5" footer="0.5"/>
  <pageSetup paperSize="9" scale="9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2"/>
  <sheetViews>
    <sheetView workbookViewId="0">
      <selection activeCell="C11" sqref="C11"/>
    </sheetView>
  </sheetViews>
  <sheetFormatPr baseColWidth="10" defaultColWidth="11.42578125" defaultRowHeight="12.75" x14ac:dyDescent="0.2"/>
  <cols>
    <col min="1" max="1" width="23" customWidth="1"/>
    <col min="2" max="2" width="37.28515625" bestFit="1" customWidth="1"/>
    <col min="3" max="3" width="12.140625" bestFit="1" customWidth="1"/>
    <col min="4" max="4" width="12.5703125" bestFit="1" customWidth="1"/>
    <col min="5" max="5" width="12.140625" bestFit="1" customWidth="1"/>
    <col min="7" max="7" width="11" bestFit="1" customWidth="1"/>
    <col min="8" max="8" width="15.7109375" customWidth="1"/>
  </cols>
  <sheetData>
    <row r="1" spans="1:8" ht="15.75" x14ac:dyDescent="0.25">
      <c r="A1" s="81" t="s">
        <v>44</v>
      </c>
      <c r="B1" s="82"/>
      <c r="C1" s="82"/>
      <c r="D1" s="82"/>
      <c r="E1" s="82"/>
      <c r="F1" s="83"/>
      <c r="G1" s="82"/>
      <c r="H1" s="83"/>
    </row>
    <row r="2" spans="1:8" ht="15.75" x14ac:dyDescent="0.25">
      <c r="A2" s="81" t="s">
        <v>45</v>
      </c>
      <c r="B2" s="84"/>
      <c r="C2" s="150" t="s">
        <v>0</v>
      </c>
      <c r="D2" s="150"/>
      <c r="E2" s="150"/>
      <c r="F2" s="150"/>
      <c r="G2" s="150"/>
      <c r="H2" s="150"/>
    </row>
    <row r="3" spans="1:8" ht="15.75" x14ac:dyDescent="0.25">
      <c r="A3" s="81"/>
      <c r="B3" s="84"/>
      <c r="C3" s="81"/>
      <c r="D3" s="82"/>
      <c r="E3" s="82"/>
      <c r="F3" s="83"/>
      <c r="G3" s="82"/>
      <c r="H3" s="85"/>
    </row>
    <row r="4" spans="1:8" ht="15.75" x14ac:dyDescent="0.25">
      <c r="A4" s="81"/>
      <c r="B4" s="83"/>
      <c r="C4" s="84"/>
      <c r="D4" s="82"/>
      <c r="E4" s="82"/>
      <c r="F4" s="82"/>
      <c r="G4" s="83"/>
      <c r="H4" s="85" t="s">
        <v>43</v>
      </c>
    </row>
    <row r="5" spans="1:8" ht="15.75" x14ac:dyDescent="0.25">
      <c r="A5" s="81" t="s">
        <v>1</v>
      </c>
      <c r="B5" s="82"/>
      <c r="C5" s="82"/>
      <c r="D5" s="82"/>
      <c r="E5" s="82"/>
      <c r="F5" s="83"/>
      <c r="G5" s="82"/>
      <c r="H5" s="83"/>
    </row>
    <row r="6" spans="1:8" x14ac:dyDescent="0.2">
      <c r="A6" s="86" t="s">
        <v>31</v>
      </c>
      <c r="B6" s="86" t="s">
        <v>41</v>
      </c>
      <c r="C6" s="87" t="s">
        <v>48</v>
      </c>
      <c r="D6" s="87" t="s">
        <v>49</v>
      </c>
      <c r="E6" s="87" t="s">
        <v>50</v>
      </c>
      <c r="F6" s="88"/>
      <c r="G6" s="88"/>
      <c r="H6" s="88"/>
    </row>
    <row r="7" spans="1:8" x14ac:dyDescent="0.2">
      <c r="A7" s="89" t="s">
        <v>33</v>
      </c>
      <c r="B7" s="89" t="s">
        <v>34</v>
      </c>
      <c r="C7" s="90">
        <f>'Res1_1.div_31.12'!C7+'Res2_1.div_31.12'!C7+'Res3_1.div_31.12'!C7</f>
        <v>0</v>
      </c>
      <c r="D7" s="90">
        <f>'Res1_1.div_31.12'!D7+'Res2_1.div_31.12'!D7+'Res3_1.div_31.12'!D7</f>
        <v>0</v>
      </c>
      <c r="E7" s="90">
        <f>'Res1_1.div_31.12'!E7+'Res2_1.div_31.12'!E7+'Res3_1.div_31.12'!E7</f>
        <v>0</v>
      </c>
      <c r="F7" s="88"/>
      <c r="G7" s="88"/>
      <c r="H7" s="88"/>
    </row>
    <row r="8" spans="1:8" x14ac:dyDescent="0.2">
      <c r="A8" s="89" t="s">
        <v>33</v>
      </c>
      <c r="B8" s="89" t="s">
        <v>35</v>
      </c>
      <c r="C8" s="90">
        <f>'Res1_1.div_31.12'!C8+'Res2_1.div_31.12'!C8+'Res3_1.div_31.12'!C8</f>
        <v>0</v>
      </c>
      <c r="D8" s="90">
        <f>'Res1_1.div_31.12'!D8+'Res2_1.div_31.12'!D8+'Res3_1.div_31.12'!D8</f>
        <v>0</v>
      </c>
      <c r="E8" s="90">
        <f>'Res1_1.div_31.12'!E8+'Res2_1.div_31.12'!E8+'Res3_1.div_31.12'!E8</f>
        <v>0</v>
      </c>
      <c r="F8" s="88"/>
      <c r="G8" s="88"/>
      <c r="H8" s="88"/>
    </row>
    <row r="9" spans="1:8" x14ac:dyDescent="0.2">
      <c r="A9" s="151" t="s">
        <v>2</v>
      </c>
      <c r="B9" s="152"/>
      <c r="C9" s="91">
        <f>SUM(C7:C8)</f>
        <v>0</v>
      </c>
      <c r="D9" s="91">
        <f>SUM(D7:D8)</f>
        <v>0</v>
      </c>
      <c r="E9" s="91">
        <f>SUM(E7:E8)</f>
        <v>0</v>
      </c>
      <c r="F9" s="92"/>
      <c r="G9" s="92"/>
      <c r="H9" s="92"/>
    </row>
    <row r="10" spans="1:8" x14ac:dyDescent="0.2">
      <c r="A10" s="89" t="s">
        <v>36</v>
      </c>
      <c r="B10" s="89" t="s">
        <v>37</v>
      </c>
      <c r="C10" s="90">
        <f>'Res1_1.div_31.12'!C10+'Res2_1.div_31.12'!C10+'Res3_1.div_31.12'!C10</f>
        <v>0</v>
      </c>
      <c r="D10" s="90">
        <f>'Res1_1.div_31.12'!D10+'Res2_1.div_31.12'!D10+'Res3_1.div_31.12'!D10</f>
        <v>0</v>
      </c>
      <c r="E10" s="90">
        <f>'Res1_1.div_31.12'!E10+'Res2_1.div_31.12'!E10+'Res3_1.div_31.12'!E10</f>
        <v>0</v>
      </c>
      <c r="F10" s="88"/>
      <c r="G10" s="88"/>
      <c r="H10" s="88"/>
    </row>
    <row r="11" spans="1:8" x14ac:dyDescent="0.2">
      <c r="A11" s="89" t="s">
        <v>36</v>
      </c>
      <c r="B11" s="89" t="s">
        <v>38</v>
      </c>
      <c r="C11" s="90">
        <f>'Res1_1.div_31.12'!C11+'Res2_1.div_31.12'!C11+'Res3_1.div_31.12'!C11</f>
        <v>0</v>
      </c>
      <c r="D11" s="90">
        <f>'Res1_1.div_31.12'!D11+'Res2_1.div_31.12'!D11+'Res3_1.div_31.12'!D11</f>
        <v>0</v>
      </c>
      <c r="E11" s="90">
        <f>'Res1_1.div_31.12'!E11+'Res2_1.div_31.12'!E11+'Res3_1.div_31.12'!E11</f>
        <v>0</v>
      </c>
      <c r="F11" s="88"/>
      <c r="G11" s="88"/>
      <c r="H11" s="88"/>
    </row>
    <row r="12" spans="1:8" x14ac:dyDescent="0.2">
      <c r="A12" s="89" t="s">
        <v>36</v>
      </c>
      <c r="B12" s="89" t="s">
        <v>39</v>
      </c>
      <c r="C12" s="90">
        <f>'Res1_1.div_31.12'!C12+'Res2_1.div_31.12'!C12+'Res3_1.div_31.12'!C12</f>
        <v>0</v>
      </c>
      <c r="D12" s="90">
        <f>'Res1_1.div_31.12'!D12+'Res2_1.div_31.12'!D12+'Res3_1.div_31.12'!D12</f>
        <v>0</v>
      </c>
      <c r="E12" s="90">
        <f>'Res1_1.div_31.12'!E12+'Res2_1.div_31.12'!E12+'Res3_1.div_31.12'!E12</f>
        <v>0</v>
      </c>
      <c r="F12" s="88"/>
      <c r="G12" s="88"/>
      <c r="H12" s="88"/>
    </row>
    <row r="13" spans="1:8" x14ac:dyDescent="0.2">
      <c r="A13" s="151" t="s">
        <v>4</v>
      </c>
      <c r="B13" s="152"/>
      <c r="C13" s="91">
        <f>SUM(C10:C12)</f>
        <v>0</v>
      </c>
      <c r="D13" s="91">
        <f>SUM(D10:D12)</f>
        <v>0</v>
      </c>
      <c r="E13" s="91">
        <f>SUM(E10:E12)</f>
        <v>0</v>
      </c>
      <c r="F13" s="88"/>
      <c r="G13" s="88"/>
      <c r="H13" s="88"/>
    </row>
    <row r="14" spans="1:8" ht="15.75" x14ac:dyDescent="0.25">
      <c r="A14" s="71" t="s">
        <v>5</v>
      </c>
      <c r="B14" s="83" t="s">
        <v>3</v>
      </c>
      <c r="C14" s="83"/>
      <c r="D14" s="83"/>
      <c r="E14" s="83"/>
      <c r="F14" s="83" t="s">
        <v>3</v>
      </c>
      <c r="G14" s="83"/>
      <c r="H14" s="83"/>
    </row>
    <row r="15" spans="1:8" ht="15.75" x14ac:dyDescent="0.25">
      <c r="A15" s="81" t="s">
        <v>6</v>
      </c>
      <c r="B15" s="83"/>
      <c r="C15" s="82"/>
      <c r="D15" s="83"/>
      <c r="E15" s="83"/>
      <c r="F15" s="83"/>
      <c r="G15" s="93" t="s">
        <v>32</v>
      </c>
      <c r="H15" s="83"/>
    </row>
    <row r="16" spans="1:8" x14ac:dyDescent="0.2">
      <c r="A16" s="86" t="s">
        <v>31</v>
      </c>
      <c r="B16" s="86" t="s">
        <v>7</v>
      </c>
      <c r="C16" s="87" t="s">
        <v>48</v>
      </c>
      <c r="D16" s="87" t="s">
        <v>49</v>
      </c>
      <c r="E16" s="87" t="s">
        <v>50</v>
      </c>
      <c r="F16" s="94"/>
      <c r="G16" s="87" t="s">
        <v>51</v>
      </c>
      <c r="H16" s="87" t="s">
        <v>52</v>
      </c>
    </row>
    <row r="17" spans="1:8" x14ac:dyDescent="0.2">
      <c r="A17" s="95" t="s">
        <v>24</v>
      </c>
      <c r="B17" s="89" t="s">
        <v>8</v>
      </c>
      <c r="C17" s="90">
        <f>'Res1_1.div_31.12'!C17+'Res2_1.div_31.12'!C17+'Res3_1.div_31.12'!C17</f>
        <v>0</v>
      </c>
      <c r="D17" s="90">
        <f>'Res1_1.div_31.12'!D17+'Res2_1.div_31.12'!D17+'Res3_1.div_31.12'!D17</f>
        <v>0</v>
      </c>
      <c r="E17" s="90">
        <f>'Res1_1.div_31.12'!E17+'Res2_1.div_31.12'!E17+'Res3_1.div_31.12'!E17</f>
        <v>0</v>
      </c>
      <c r="F17" s="88"/>
      <c r="G17" s="90">
        <f>'Res1_1.div_31.12'!G17+'Res2_1.div_31.12'!G17+'Res3_1.div_31.12'!G17</f>
        <v>0</v>
      </c>
      <c r="H17" s="90">
        <f>'Res1_1.div_31.12'!H17+'Res2_1.div_31.12'!H17+'Res3_1.div_31.12'!H17</f>
        <v>0</v>
      </c>
    </row>
    <row r="18" spans="1:8" x14ac:dyDescent="0.2">
      <c r="A18" s="95" t="s">
        <v>25</v>
      </c>
      <c r="B18" s="89" t="s">
        <v>9</v>
      </c>
      <c r="C18" s="90">
        <f>'Res1_1.div_31.12'!C18+'Res2_1.div_31.12'!C18+'Res3_1.div_31.12'!C18</f>
        <v>0</v>
      </c>
      <c r="D18" s="90">
        <f>'Res1_1.div_31.12'!D18+'Res2_1.div_31.12'!D18+'Res3_1.div_31.12'!D18</f>
        <v>0</v>
      </c>
      <c r="E18" s="90">
        <f>'Res1_1.div_31.12'!E18+'Res2_1.div_31.12'!E18+'Res3_1.div_31.12'!E18</f>
        <v>0</v>
      </c>
      <c r="F18" s="88"/>
      <c r="G18" s="90">
        <f>'Res1_1.div_31.12'!G18+'Res2_1.div_31.12'!G18+'Res3_1.div_31.12'!G18</f>
        <v>0</v>
      </c>
      <c r="H18" s="90">
        <f>'Res1_1.div_31.12'!H18+'Res2_1.div_31.12'!H18+'Res3_1.div_31.12'!H18</f>
        <v>0</v>
      </c>
    </row>
    <row r="19" spans="1:8" x14ac:dyDescent="0.2">
      <c r="A19" s="95" t="s">
        <v>26</v>
      </c>
      <c r="B19" s="89" t="s">
        <v>10</v>
      </c>
      <c r="C19" s="90">
        <f>'Res1_1.div_31.12'!C19+'Res2_1.div_31.12'!C19+'Res3_1.div_31.12'!C19</f>
        <v>0</v>
      </c>
      <c r="D19" s="90">
        <f>'Res1_1.div_31.12'!D19+'Res2_1.div_31.12'!D19+'Res3_1.div_31.12'!D19</f>
        <v>0</v>
      </c>
      <c r="E19" s="90">
        <f>'Res1_1.div_31.12'!E19+'Res2_1.div_31.12'!E19+'Res3_1.div_31.12'!E19</f>
        <v>0</v>
      </c>
      <c r="F19" s="88"/>
      <c r="G19" s="90">
        <f>'Res1_1.div_31.12'!G19+'Res2_1.div_31.12'!G19+'Res3_1.div_31.12'!G19</f>
        <v>0</v>
      </c>
      <c r="H19" s="90">
        <f>'Res1_1.div_31.12'!H19+'Res2_1.div_31.12'!H19+'Res3_1.div_31.12'!H19</f>
        <v>0</v>
      </c>
    </row>
    <row r="20" spans="1:8" x14ac:dyDescent="0.2">
      <c r="A20" s="95" t="s">
        <v>16</v>
      </c>
      <c r="B20" s="89" t="s">
        <v>27</v>
      </c>
      <c r="C20" s="90">
        <f>'Res1_1.div_31.12'!C20+'Res2_1.div_31.12'!C20+'Res3_1.div_31.12'!C20</f>
        <v>0</v>
      </c>
      <c r="D20" s="90">
        <f>'Res1_1.div_31.12'!D20+'Res2_1.div_31.12'!D20+'Res3_1.div_31.12'!D20</f>
        <v>0</v>
      </c>
      <c r="E20" s="90">
        <f>'Res1_1.div_31.12'!E20+'Res2_1.div_31.12'!E20+'Res3_1.div_31.12'!E20</f>
        <v>0</v>
      </c>
      <c r="F20" s="88"/>
      <c r="G20" s="90">
        <f>'Res1_1.div_31.12'!G20+'Res2_1.div_31.12'!G20+'Res3_1.div_31.12'!G20</f>
        <v>0</v>
      </c>
      <c r="H20" s="90">
        <f>'Res1_1.div_31.12'!H20+'Res2_1.div_31.12'!H20+'Res3_1.div_31.12'!H20</f>
        <v>0</v>
      </c>
    </row>
    <row r="21" spans="1:8" x14ac:dyDescent="0.2">
      <c r="A21" s="95" t="s">
        <v>28</v>
      </c>
      <c r="B21" s="89" t="s">
        <v>11</v>
      </c>
      <c r="C21" s="90">
        <f>'Res1_1.div_31.12'!C21+'Res2_1.div_31.12'!C21+'Res3_1.div_31.12'!C21</f>
        <v>0</v>
      </c>
      <c r="D21" s="90">
        <f>'Res1_1.div_31.12'!D21+'Res2_1.div_31.12'!D21+'Res3_1.div_31.12'!D21</f>
        <v>0</v>
      </c>
      <c r="E21" s="90">
        <f>'Res1_1.div_31.12'!E21+'Res2_1.div_31.12'!E21+'Res3_1.div_31.12'!E21</f>
        <v>0</v>
      </c>
      <c r="F21" s="88"/>
      <c r="G21" s="90">
        <f>'Res1_1.div_31.12'!G21+'Res2_1.div_31.12'!G21+'Res3_1.div_31.12'!G21</f>
        <v>0</v>
      </c>
      <c r="H21" s="90">
        <f>'Res1_1.div_31.12'!H21+'Res2_1.div_31.12'!H21+'Res3_1.div_31.12'!H21</f>
        <v>0</v>
      </c>
    </row>
    <row r="22" spans="1:8" x14ac:dyDescent="0.2">
      <c r="A22" s="95" t="s">
        <v>29</v>
      </c>
      <c r="B22" s="89" t="s">
        <v>12</v>
      </c>
      <c r="C22" s="90">
        <f>'Res1_1.div_31.12'!C22+'Res2_1.div_31.12'!C22+'Res3_1.div_31.12'!C22</f>
        <v>0</v>
      </c>
      <c r="D22" s="90">
        <f>'Res1_1.div_31.12'!D22+'Res2_1.div_31.12'!D22+'Res3_1.div_31.12'!D22</f>
        <v>0</v>
      </c>
      <c r="E22" s="90">
        <f>'Res1_1.div_31.12'!E22+'Res2_1.div_31.12'!E22+'Res3_1.div_31.12'!E22</f>
        <v>0</v>
      </c>
      <c r="F22" s="88"/>
      <c r="G22" s="90">
        <f>'Res1_1.div_31.12'!G22+'Res2_1.div_31.12'!G22+'Res3_1.div_31.12'!G22</f>
        <v>0</v>
      </c>
      <c r="H22" s="90">
        <f>'Res1_1.div_31.12'!H22+'Res2_1.div_31.12'!H22+'Res3_1.div_31.12'!H22</f>
        <v>0</v>
      </c>
    </row>
    <row r="23" spans="1:8" x14ac:dyDescent="0.2">
      <c r="A23" s="95" t="s">
        <v>30</v>
      </c>
      <c r="B23" s="89" t="s">
        <v>13</v>
      </c>
      <c r="C23" s="90">
        <f>'Res1_1.div_31.12'!C23+'Res2_1.div_31.12'!C23+'Res3_1.div_31.12'!C23</f>
        <v>0</v>
      </c>
      <c r="D23" s="90">
        <f>'Res1_1.div_31.12'!D23+'Res2_1.div_31.12'!D23+'Res3_1.div_31.12'!D23</f>
        <v>0</v>
      </c>
      <c r="E23" s="90">
        <f>'Res1_1.div_31.12'!E23+'Res2_1.div_31.12'!E23+'Res3_1.div_31.12'!E23</f>
        <v>0</v>
      </c>
      <c r="F23" s="88"/>
      <c r="G23" s="90">
        <f>'Res1_1.div_31.12'!G23+'Res2_1.div_31.12'!G23+'Res3_1.div_31.12'!G23</f>
        <v>0</v>
      </c>
      <c r="H23" s="90">
        <f>'Res1_1.div_31.12'!H23+'Res2_1.div_31.12'!H23+'Res3_1.div_31.12'!H23</f>
        <v>0</v>
      </c>
    </row>
    <row r="24" spans="1:8" x14ac:dyDescent="0.2">
      <c r="A24" s="153" t="s">
        <v>42</v>
      </c>
      <c r="B24" s="153"/>
      <c r="C24" s="96">
        <f>SUM(C17:C23)</f>
        <v>0</v>
      </c>
      <c r="D24" s="96">
        <f>SUM(D17:D23)</f>
        <v>0</v>
      </c>
      <c r="E24" s="96">
        <f>SUM(E17:E23)</f>
        <v>0</v>
      </c>
      <c r="F24" s="88"/>
      <c r="G24" s="96">
        <f>SUM(G17:G23)</f>
        <v>0</v>
      </c>
      <c r="H24" s="96">
        <f>SUM(H17:H23)</f>
        <v>0</v>
      </c>
    </row>
    <row r="25" spans="1:8" x14ac:dyDescent="0.2">
      <c r="A25" s="86" t="s">
        <v>31</v>
      </c>
      <c r="B25" s="86" t="s">
        <v>14</v>
      </c>
      <c r="C25" s="87" t="s">
        <v>48</v>
      </c>
      <c r="D25" s="87" t="s">
        <v>49</v>
      </c>
      <c r="E25" s="87" t="s">
        <v>50</v>
      </c>
      <c r="F25" s="94"/>
      <c r="G25" s="87" t="s">
        <v>51</v>
      </c>
      <c r="H25" s="87" t="s">
        <v>52</v>
      </c>
    </row>
    <row r="26" spans="1:8" x14ac:dyDescent="0.2">
      <c r="A26" s="89" t="s">
        <v>17</v>
      </c>
      <c r="B26" s="89" t="s">
        <v>15</v>
      </c>
      <c r="C26" s="90">
        <f>'Res1_1.div_31.12'!C26+'Res2_1.div_31.12'!C26+'Res3_1.div_31.12'!C26</f>
        <v>0</v>
      </c>
      <c r="D26" s="90">
        <f>'Res1_1.div_31.12'!D26+'Res2_1.div_31.12'!D26+'Res3_1.div_31.12'!D26</f>
        <v>0</v>
      </c>
      <c r="E26" s="90">
        <f>'Res1_1.div_31.12'!E26+'Res2_1.div_31.12'!E26+'Res3_1.div_31.12'!E26</f>
        <v>0</v>
      </c>
      <c r="F26" s="88"/>
      <c r="G26" s="90">
        <f>'Res1_1.div_31.12'!G26+'Res2_1.div_31.12'!G26+'Res3_1.div_31.12'!G26</f>
        <v>0</v>
      </c>
      <c r="H26" s="90">
        <f>'Res1_1.div_31.12'!H26+'Res2_1.div_31.12'!H26+'Res3_1.div_31.12'!H26</f>
        <v>0</v>
      </c>
    </row>
    <row r="27" spans="1:8" x14ac:dyDescent="0.2">
      <c r="A27" s="89" t="s">
        <v>18</v>
      </c>
      <c r="B27" s="89" t="s">
        <v>19</v>
      </c>
      <c r="C27" s="90">
        <f>'Res1_1.div_31.12'!C27+'Res2_1.div_31.12'!C27+'Res3_1.div_31.12'!C27</f>
        <v>0</v>
      </c>
      <c r="D27" s="90">
        <f>'Res1_1.div_31.12'!D27+'Res2_1.div_31.12'!D27+'Res3_1.div_31.12'!D27</f>
        <v>0</v>
      </c>
      <c r="E27" s="90">
        <f>'Res1_1.div_31.12'!E27+'Res2_1.div_31.12'!E27+'Res3_1.div_31.12'!E27</f>
        <v>0</v>
      </c>
      <c r="F27" s="88"/>
      <c r="G27" s="90">
        <f>'Res1_1.div_31.12'!G27+'Res2_1.div_31.12'!G27+'Res3_1.div_31.12'!G27</f>
        <v>0</v>
      </c>
      <c r="H27" s="90">
        <f>'Res1_1.div_31.12'!H27+'Res2_1.div_31.12'!H27+'Res3_1.div_31.12'!H27</f>
        <v>0</v>
      </c>
    </row>
    <row r="28" spans="1:8" x14ac:dyDescent="0.2">
      <c r="A28" s="89" t="s">
        <v>20</v>
      </c>
      <c r="B28" s="89" t="s">
        <v>21</v>
      </c>
      <c r="C28" s="90">
        <f>'Res1_1.div_31.12'!C28+'Res2_1.div_31.12'!C28+'Res3_1.div_31.12'!C28</f>
        <v>0</v>
      </c>
      <c r="D28" s="90">
        <f>'Res1_1.div_31.12'!D28+'Res2_1.div_31.12'!D28+'Res3_1.div_31.12'!D28</f>
        <v>0</v>
      </c>
      <c r="E28" s="90">
        <f>'Res1_1.div_31.12'!E28+'Res2_1.div_31.12'!E28+'Res3_1.div_31.12'!E28</f>
        <v>0</v>
      </c>
      <c r="F28" s="88"/>
      <c r="G28" s="90">
        <f>'Res1_1.div_31.12'!G28+'Res2_1.div_31.12'!G28+'Res3_1.div_31.12'!G28</f>
        <v>0</v>
      </c>
      <c r="H28" s="90">
        <f>'Res1_1.div_31.12'!H28+'Res2_1.div_31.12'!H28+'Res3_1.div_31.12'!H28</f>
        <v>0</v>
      </c>
    </row>
    <row r="29" spans="1:8" x14ac:dyDescent="0.2">
      <c r="A29" s="89" t="s">
        <v>22</v>
      </c>
      <c r="B29" s="89" t="s">
        <v>23</v>
      </c>
      <c r="C29" s="90">
        <f>'Res1_1.div_31.12'!C29+'Res2_1.div_31.12'!C29+'Res3_1.div_31.12'!C29</f>
        <v>0</v>
      </c>
      <c r="D29" s="90">
        <f>'Res1_1.div_31.12'!D29+'Res2_1.div_31.12'!D29+'Res3_1.div_31.12'!D29</f>
        <v>0</v>
      </c>
      <c r="E29" s="90">
        <f>'Res1_1.div_31.12'!E29+'Res2_1.div_31.12'!E29+'Res3_1.div_31.12'!E29</f>
        <v>0</v>
      </c>
      <c r="F29" s="88"/>
      <c r="G29" s="90">
        <f>'Res1_1.div_31.12'!G29+'Res2_1.div_31.12'!G29+'Res3_1.div_31.12'!G29</f>
        <v>0</v>
      </c>
      <c r="H29" s="90">
        <f>'Res1_1.div_31.12'!H29+'Res2_1.div_31.12'!H29+'Res3_1.div_31.12'!H29</f>
        <v>0</v>
      </c>
    </row>
    <row r="30" spans="1:8" x14ac:dyDescent="0.2">
      <c r="A30" s="89" t="s">
        <v>22</v>
      </c>
      <c r="B30" s="97" t="s">
        <v>46</v>
      </c>
      <c r="C30" s="90">
        <f>'Res1_1.div_31.12'!C30+'Res2_1.div_31.12'!C30+'Res3_1.div_31.12'!C30</f>
        <v>0</v>
      </c>
      <c r="D30" s="90">
        <f>'Res1_1.div_31.12'!D30+'Res2_1.div_31.12'!D30+'Res3_1.div_31.12'!D30</f>
        <v>0</v>
      </c>
      <c r="E30" s="90">
        <f>'Res1_1.div_31.12'!E30+'Res2_1.div_31.12'!E30+'Res3_1.div_31.12'!E30</f>
        <v>0</v>
      </c>
      <c r="F30" s="88"/>
      <c r="G30" s="90">
        <f>'Res1_1.div_31.12'!G30+'Res2_1.div_31.12'!G30+'Res3_1.div_31.12'!G30</f>
        <v>0</v>
      </c>
      <c r="H30" s="90">
        <f>'Res1_1.div_31.12'!H30+'Res2_1.div_31.12'!H30+'Res3_1.div_31.12'!H30</f>
        <v>0</v>
      </c>
    </row>
    <row r="31" spans="1:8" ht="13.5" thickBot="1" x14ac:dyDescent="0.25">
      <c r="A31" s="154" t="s">
        <v>40</v>
      </c>
      <c r="B31" s="155"/>
      <c r="C31" s="98">
        <f>SUM(C26:C30)</f>
        <v>0</v>
      </c>
      <c r="D31" s="98">
        <f>SUM(D26:D30)</f>
        <v>0</v>
      </c>
      <c r="E31" s="98">
        <f>SUM(E26:E30)</f>
        <v>0</v>
      </c>
      <c r="F31" s="88"/>
      <c r="G31" s="98">
        <f>SUM(G26:G30)</f>
        <v>0</v>
      </c>
      <c r="H31" s="98">
        <f>SUM(H26:H30)</f>
        <v>0</v>
      </c>
    </row>
    <row r="32" spans="1:8" ht="16.5" thickBot="1" x14ac:dyDescent="0.3">
      <c r="A32" s="148" t="s">
        <v>47</v>
      </c>
      <c r="B32" s="149"/>
      <c r="C32" s="99">
        <f>SUM(C24-C31)</f>
        <v>0</v>
      </c>
      <c r="D32" s="99">
        <f>SUM(D24-D31)</f>
        <v>0</v>
      </c>
      <c r="E32" s="99">
        <f>SUM(E24-E31)</f>
        <v>0</v>
      </c>
      <c r="F32" s="83"/>
      <c r="G32" s="99">
        <f>SUM(G24-G31)</f>
        <v>0</v>
      </c>
      <c r="H32" s="99">
        <f>SUM(H24-H31)</f>
        <v>0</v>
      </c>
    </row>
  </sheetData>
  <sheetProtection sheet="1" objects="1" scenarios="1"/>
  <mergeCells count="6">
    <mergeCell ref="A32:B32"/>
    <mergeCell ref="C2:H2"/>
    <mergeCell ref="A9:B9"/>
    <mergeCell ref="A13:B13"/>
    <mergeCell ref="A24:B24"/>
    <mergeCell ref="A31:B3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7"/>
  <sheetViews>
    <sheetView workbookViewId="0">
      <selection activeCell="C18" sqref="C18"/>
    </sheetView>
  </sheetViews>
  <sheetFormatPr baseColWidth="10" defaultColWidth="11.42578125" defaultRowHeight="12.75" x14ac:dyDescent="0.2"/>
  <cols>
    <col min="1" max="1" width="39" customWidth="1"/>
    <col min="2" max="2" width="25" bestFit="1" customWidth="1"/>
    <col min="3" max="3" width="10.140625" bestFit="1" customWidth="1"/>
  </cols>
  <sheetData>
    <row r="1" spans="1:4" ht="18.75" x14ac:dyDescent="0.3">
      <c r="A1" s="156" t="s">
        <v>53</v>
      </c>
      <c r="B1" s="156"/>
      <c r="C1" s="156"/>
      <c r="D1" s="156"/>
    </row>
    <row r="3" spans="1:4" ht="18.75" x14ac:dyDescent="0.3">
      <c r="A3" s="157" t="s">
        <v>1</v>
      </c>
      <c r="B3" s="157"/>
      <c r="C3" s="157"/>
    </row>
    <row r="4" spans="1:4" x14ac:dyDescent="0.2">
      <c r="A4" t="s">
        <v>54</v>
      </c>
      <c r="B4" s="76" t="str">
        <f>'ResOgBal_1.div_31.12'!B8</f>
        <v>Omløpsmidler</v>
      </c>
      <c r="C4" s="76">
        <f>'ResOgBal_1.div_31.12'!C8</f>
        <v>0</v>
      </c>
    </row>
    <row r="5" spans="1:4" x14ac:dyDescent="0.2">
      <c r="A5" t="s">
        <v>55</v>
      </c>
      <c r="B5" s="76" t="str">
        <f>'ResOgBal_1.div_31.12'!B12</f>
        <v>Kortsiktig gjeld</v>
      </c>
      <c r="C5" s="76">
        <f>'ResOgBal_1.div_31.12'!C12</f>
        <v>0</v>
      </c>
    </row>
    <row r="6" spans="1:4" x14ac:dyDescent="0.2">
      <c r="A6" t="s">
        <v>56</v>
      </c>
      <c r="B6" t="str">
        <f>'ResOgBal_1.div_31.12'!B10</f>
        <v>Egenkapital</v>
      </c>
      <c r="C6" s="76">
        <f>'ResOgBal_1.div_31.12'!C10</f>
        <v>0</v>
      </c>
    </row>
    <row r="7" spans="1:4" x14ac:dyDescent="0.2">
      <c r="A7" t="s">
        <v>57</v>
      </c>
      <c r="B7" t="str">
        <f>'ResOgBal_1.div_31.12'!A9</f>
        <v>Sum eiendeler</v>
      </c>
      <c r="C7" s="76">
        <f>'ResOgBal_1.div_31.12'!C9</f>
        <v>0</v>
      </c>
    </row>
    <row r="8" spans="1:4" x14ac:dyDescent="0.2">
      <c r="A8" t="s">
        <v>58</v>
      </c>
      <c r="B8" t="str">
        <f>'ResOgBal_1.div_31.12'!A13</f>
        <v>Sum gjeld og egenkapital</v>
      </c>
      <c r="C8" s="76">
        <f>'ResOgBal_1.div_31.12'!E13</f>
        <v>0</v>
      </c>
    </row>
    <row r="10" spans="1:4" ht="18.75" x14ac:dyDescent="0.3">
      <c r="A10" s="157" t="s">
        <v>59</v>
      </c>
      <c r="B10" s="157"/>
      <c r="C10" s="157"/>
    </row>
    <row r="11" spans="1:4" x14ac:dyDescent="0.2">
      <c r="A11" t="s">
        <v>42</v>
      </c>
      <c r="B11" t="str">
        <f>'ResOgBal_1.div_31.12'!A24</f>
        <v>Sum salgs- og driftsinntekter</v>
      </c>
      <c r="C11" s="76">
        <f>'ResOgBal_1.div_31.12'!C24</f>
        <v>0</v>
      </c>
    </row>
    <row r="12" spans="1:4" x14ac:dyDescent="0.2">
      <c r="A12" s="77" t="s">
        <v>15</v>
      </c>
      <c r="B12" s="77" t="str">
        <f>'ResOgBal_1.div_31.12'!B26</f>
        <v>Varekostnad</v>
      </c>
      <c r="C12" s="78">
        <f>-'ResOgBal_1.div_31.12'!C26</f>
        <v>0</v>
      </c>
    </row>
    <row r="13" spans="1:4" x14ac:dyDescent="0.2">
      <c r="A13" s="77" t="s">
        <v>19</v>
      </c>
      <c r="B13" s="77" t="str">
        <f>'ResOgBal_1.div_31.12'!B27</f>
        <v>Lønns- og personalkostnad</v>
      </c>
      <c r="C13" s="78">
        <f>-'ResOgBal_1.div_31.12'!C27</f>
        <v>0</v>
      </c>
    </row>
    <row r="14" spans="1:4" x14ac:dyDescent="0.2">
      <c r="A14" s="77" t="s">
        <v>21</v>
      </c>
      <c r="B14" s="77" t="str">
        <f>'ResOgBal_1.div_31.12'!B28</f>
        <v>Andre driftsk./avskrivning</v>
      </c>
      <c r="C14" s="78">
        <f>-'ResOgBal_1.div_31.12'!C28</f>
        <v>0</v>
      </c>
    </row>
    <row r="15" spans="1:4" ht="14.25" x14ac:dyDescent="0.2">
      <c r="A15" s="79" t="s">
        <v>60</v>
      </c>
      <c r="B15" s="79"/>
      <c r="C15" s="80">
        <f>SUM(C11+C12+C13+C14)</f>
        <v>0</v>
      </c>
    </row>
    <row r="16" spans="1:4" x14ac:dyDescent="0.2">
      <c r="A16" t="s">
        <v>42</v>
      </c>
      <c r="B16" t="str">
        <f>'ResOgBal_1.div_31.12'!A24</f>
        <v>Sum salgs- og driftsinntekter</v>
      </c>
      <c r="C16" s="76">
        <f>'ResOgBal_1.div_31.12'!E24</f>
        <v>0</v>
      </c>
    </row>
    <row r="17" spans="1:3" x14ac:dyDescent="0.2">
      <c r="A17" t="s">
        <v>23</v>
      </c>
      <c r="B17" s="76" t="str">
        <f>'ResOgBal_1.div_31.12'!B29</f>
        <v>Finans og ekstraordinære</v>
      </c>
      <c r="C17" s="76">
        <f>IF('ResOgBal_1.div_31.12'!C29&gt;0,0,-'ResOgBal_1.div_31.12'!C29)</f>
        <v>0</v>
      </c>
    </row>
    <row r="18" spans="1:3" x14ac:dyDescent="0.2">
      <c r="A18" s="77" t="s">
        <v>47</v>
      </c>
      <c r="B18" s="77" t="str">
        <f>'ResOgBal_1.div_31.12'!A32</f>
        <v>Resultat etter skatt</v>
      </c>
      <c r="C18" s="78">
        <f>'ResOgBal_1.div_31.12'!C32</f>
        <v>0</v>
      </c>
    </row>
    <row r="19" spans="1:3" x14ac:dyDescent="0.2">
      <c r="A19" s="77" t="s">
        <v>46</v>
      </c>
      <c r="B19" s="77" t="str">
        <f>'ResOgBal_1.div_31.12'!B30</f>
        <v>Skattekostnad</v>
      </c>
      <c r="C19" s="78">
        <f>'ResOgBal_1.div_31.12'!C30</f>
        <v>0</v>
      </c>
    </row>
    <row r="20" spans="1:3" ht="14.25" x14ac:dyDescent="0.2">
      <c r="A20" s="79" t="s">
        <v>61</v>
      </c>
      <c r="B20" s="79"/>
      <c r="C20" s="80">
        <f>C18+C19</f>
        <v>0</v>
      </c>
    </row>
    <row r="21" spans="1:3" x14ac:dyDescent="0.2">
      <c r="A21" s="77" t="s">
        <v>47</v>
      </c>
      <c r="B21" s="77" t="str">
        <f>'ResOgBal_1.div_31.12'!A32</f>
        <v>Resultat etter skatt</v>
      </c>
      <c r="C21" s="78">
        <f>'ResOgBal_1.div_31.12'!E32</f>
        <v>0</v>
      </c>
    </row>
    <row r="22" spans="1:3" x14ac:dyDescent="0.2">
      <c r="A22" s="77" t="s">
        <v>46</v>
      </c>
      <c r="B22" s="77" t="str">
        <f>'ResOgBal_1.div_31.12'!B30</f>
        <v>Skattekostnad</v>
      </c>
      <c r="C22" s="78">
        <f>-'ResOgBal_1.div_31.12'!E30</f>
        <v>0</v>
      </c>
    </row>
    <row r="23" spans="1:3" ht="14.25" x14ac:dyDescent="0.2">
      <c r="A23" s="79" t="s">
        <v>62</v>
      </c>
      <c r="B23" s="79"/>
      <c r="C23" s="80">
        <f>SUM(C21+C22)</f>
        <v>0</v>
      </c>
    </row>
    <row r="25" spans="1:3" ht="18.75" x14ac:dyDescent="0.3">
      <c r="A25" s="157" t="s">
        <v>63</v>
      </c>
      <c r="B25" s="157"/>
      <c r="C25" s="157"/>
    </row>
    <row r="26" spans="1:3" x14ac:dyDescent="0.2">
      <c r="A26" t="s">
        <v>42</v>
      </c>
      <c r="B26" t="str">
        <f>'ResOgBal_1.div_31.12'!A24</f>
        <v>Sum salgs- og driftsinntekter</v>
      </c>
      <c r="C26" s="76">
        <f>'ResOgBal_1.div_31.12'!G24</f>
        <v>0</v>
      </c>
    </row>
    <row r="27" spans="1:3" x14ac:dyDescent="0.2">
      <c r="A27" s="77" t="s">
        <v>15</v>
      </c>
      <c r="B27" s="77" t="str">
        <f>'ResOgBal_1.div_31.12'!B26</f>
        <v>Varekostnad</v>
      </c>
      <c r="C27" s="78">
        <f>-'ResOgBal_1.div_31.12'!G26</f>
        <v>0</v>
      </c>
    </row>
    <row r="28" spans="1:3" x14ac:dyDescent="0.2">
      <c r="A28" s="77" t="s">
        <v>19</v>
      </c>
      <c r="B28" s="77" t="str">
        <f>'ResOgBal_1.div_31.12'!B27</f>
        <v>Lønns- og personalkostnad</v>
      </c>
      <c r="C28" s="78">
        <f>-'ResOgBal_1.div_31.12'!G27</f>
        <v>0</v>
      </c>
    </row>
    <row r="29" spans="1:3" x14ac:dyDescent="0.2">
      <c r="A29" s="77" t="s">
        <v>21</v>
      </c>
      <c r="B29" s="77" t="str">
        <f>'ResOgBal_1.div_31.12'!B28</f>
        <v>Andre driftsk./avskrivning</v>
      </c>
      <c r="C29" s="78">
        <f>-'ResOgBal_1.div_31.12'!G28</f>
        <v>0</v>
      </c>
    </row>
    <row r="30" spans="1:3" ht="14.25" x14ac:dyDescent="0.2">
      <c r="A30" s="79" t="s">
        <v>60</v>
      </c>
      <c r="B30" s="79"/>
      <c r="C30" s="80">
        <f>SUM(C26+C27+C28+C29)</f>
        <v>0</v>
      </c>
    </row>
    <row r="31" spans="1:3" x14ac:dyDescent="0.2">
      <c r="A31" t="s">
        <v>23</v>
      </c>
      <c r="B31" t="str">
        <f>'ResOgBal_1.div_31.12'!B29</f>
        <v>Finans og ekstraordinære</v>
      </c>
      <c r="C31" s="76">
        <f>IF('ResOgBal_1.div_31.12'!G29&gt;0,0,-'ResOgBal_1.div_31.12'!G29)</f>
        <v>0</v>
      </c>
    </row>
    <row r="32" spans="1:3" x14ac:dyDescent="0.2">
      <c r="A32" s="77" t="s">
        <v>47</v>
      </c>
      <c r="B32" s="77" t="str">
        <f>'ResOgBal_1.div_31.12'!A32</f>
        <v>Resultat etter skatt</v>
      </c>
      <c r="C32" s="78">
        <f>'ResOgBal_1.div_31.12'!G32</f>
        <v>0</v>
      </c>
    </row>
    <row r="33" spans="1:3" x14ac:dyDescent="0.2">
      <c r="A33" s="77" t="s">
        <v>46</v>
      </c>
      <c r="B33" s="77" t="str">
        <f>'ResOgBal_1.div_31.12'!B30</f>
        <v>Skattekostnad</v>
      </c>
      <c r="C33" s="78">
        <f>-'ResOgBal_1.div_31.12'!G30</f>
        <v>0</v>
      </c>
    </row>
    <row r="34" spans="1:3" ht="14.25" x14ac:dyDescent="0.2">
      <c r="A34" s="79" t="s">
        <v>61</v>
      </c>
      <c r="B34" s="79"/>
      <c r="C34" s="80">
        <f>C32+C33</f>
        <v>0</v>
      </c>
    </row>
    <row r="36" spans="1:3" ht="18.75" x14ac:dyDescent="0.3">
      <c r="A36" s="157" t="s">
        <v>64</v>
      </c>
      <c r="B36" s="157"/>
      <c r="C36" s="157"/>
    </row>
    <row r="37" spans="1:3" ht="15" x14ac:dyDescent="0.25">
      <c r="A37" s="68" t="s">
        <v>65</v>
      </c>
      <c r="B37" s="76" t="str">
        <f>'ResOgBal_1.div_31.12'!A32</f>
        <v>Resultat etter skatt</v>
      </c>
      <c r="C37" s="76">
        <f>'ResOgBal_1.div_31.12'!D32</f>
        <v>0</v>
      </c>
    </row>
  </sheetData>
  <sheetProtection sheet="1" objects="1" scenarios="1"/>
  <mergeCells count="5">
    <mergeCell ref="A1:D1"/>
    <mergeCell ref="A3:C3"/>
    <mergeCell ref="A10:C10"/>
    <mergeCell ref="A25:C25"/>
    <mergeCell ref="A36:C3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J31"/>
  <sheetViews>
    <sheetView workbookViewId="0">
      <selection activeCell="D21" sqref="D21"/>
    </sheetView>
  </sheetViews>
  <sheetFormatPr baseColWidth="10" defaultColWidth="11.42578125" defaultRowHeight="12.75" x14ac:dyDescent="0.2"/>
  <cols>
    <col min="1" max="1" width="27.85546875" bestFit="1" customWidth="1"/>
    <col min="2" max="2" width="29.140625" bestFit="1" customWidth="1"/>
    <col min="3" max="3" width="24.28515625" bestFit="1" customWidth="1"/>
    <col min="4" max="4" width="20.140625" bestFit="1" customWidth="1"/>
    <col min="5" max="5" width="18.28515625" bestFit="1" customWidth="1"/>
    <col min="6" max="6" width="15.7109375" bestFit="1" customWidth="1"/>
    <col min="7" max="8" width="12.140625" bestFit="1" customWidth="1"/>
    <col min="10" max="10" width="86.7109375" bestFit="1" customWidth="1"/>
  </cols>
  <sheetData>
    <row r="3" spans="1:10" ht="15" x14ac:dyDescent="0.25">
      <c r="A3" s="68" t="s">
        <v>66</v>
      </c>
      <c r="D3" s="69" t="s">
        <v>67</v>
      </c>
      <c r="E3" s="69" t="s">
        <v>68</v>
      </c>
      <c r="F3" s="69" t="s">
        <v>69</v>
      </c>
      <c r="G3" s="69" t="s">
        <v>70</v>
      </c>
      <c r="H3" s="69" t="s">
        <v>71</v>
      </c>
      <c r="J3" s="69" t="s">
        <v>72</v>
      </c>
    </row>
    <row r="4" spans="1:10" ht="15" x14ac:dyDescent="0.25">
      <c r="B4" s="68" t="s">
        <v>73</v>
      </c>
    </row>
    <row r="6" spans="1:10" ht="15.75" x14ac:dyDescent="0.25">
      <c r="B6" s="68"/>
      <c r="C6" s="68" t="s">
        <v>74</v>
      </c>
      <c r="D6" s="70" t="e">
        <f>SUM(Poster!C4/Poster!C5)</f>
        <v>#DIV/0!</v>
      </c>
      <c r="E6" s="70" t="e">
        <f>IF(D6&lt;RatingModell!E20,RatingModell!E21*RatingModell!$C$20,IF(D6&lt;RatingModell!F20,RatingModell!F21*RatingModell!$C$20,IF(D6&lt;RatingModell!G20,RatingModell!G21*RatingModell!$C$20,IF(D6&lt;RatingModell!H20,RatingModell!H21*RatingModell!$C$20,IF(D6&lt;RatingModell!I20,RatingModell!I21*RatingModell!$C$20,IF(D6&lt;RatingModell!J20,RatingModell!J21*RatingModell!$C$20,RatingModell!K21*RatingModell!$C$20))))))</f>
        <v>#DIV/0!</v>
      </c>
      <c r="F6">
        <v>-27</v>
      </c>
      <c r="G6">
        <v>72</v>
      </c>
      <c r="H6" t="e">
        <f>IF(E6&lt;=RatingModell!L20,RatingModell!M20,IF(Rating!E6&lt;=RatingModell!L21,RatingModell!M21,RatingModell!M22))</f>
        <v>#DIV/0!</v>
      </c>
      <c r="J6" s="71" t="s">
        <v>75</v>
      </c>
    </row>
    <row r="7" spans="1:10" ht="15.75" x14ac:dyDescent="0.25">
      <c r="B7" s="68"/>
      <c r="C7" s="68" t="s">
        <v>76</v>
      </c>
      <c r="D7" s="60" t="e">
        <f>SUM(Poster!C4-Poster!C5)/Poster!C11</f>
        <v>#DIV/0!</v>
      </c>
      <c r="E7" s="70" t="e">
        <f>IF(D7&lt;RatingModell!E17,RatingModell!E19*RatingModell!$C$17,IF(D7&lt;RatingModell!F17,RatingModell!F19*RatingModell!$C$17,IF(D7&lt;RatingModell!G17,RatingModell!G19*RatingModell!$C$17,IF(D7&lt;RatingModell!H17,RatingModell!H19*RatingModell!$C$17,IF(D7&lt;RatingModell!I17,RatingModell!I19*RatingModell!$C$17,IF(D7&lt;RatingModell!J17,RatingModell!J19*RatingModell!$C$17,RatingModell!K19*RatingModell!$C$17))))))</f>
        <v>#DIV/0!</v>
      </c>
      <c r="F7">
        <v>-19.5</v>
      </c>
      <c r="G7">
        <v>26</v>
      </c>
      <c r="H7" t="e">
        <f>IF(E7&lt;=RatingModell!L17,RatingModell!M17,IF(Rating!E7&lt;=RatingModell!L18,RatingModell!M18,RatingModell!M19))</f>
        <v>#DIV/0!</v>
      </c>
      <c r="J7" s="71" t="s">
        <v>77</v>
      </c>
    </row>
    <row r="8" spans="1:10" x14ac:dyDescent="0.2">
      <c r="E8" s="70"/>
    </row>
    <row r="9" spans="1:10" ht="15" x14ac:dyDescent="0.25">
      <c r="B9" s="68" t="s">
        <v>78</v>
      </c>
      <c r="E9" s="70"/>
    </row>
    <row r="10" spans="1:10" x14ac:dyDescent="0.2">
      <c r="E10" s="70"/>
    </row>
    <row r="11" spans="1:10" ht="15" x14ac:dyDescent="0.25">
      <c r="C11" s="68" t="s">
        <v>79</v>
      </c>
      <c r="D11" s="60" t="e">
        <f>SUM(Poster!C6/Poster!C7)</f>
        <v>#DIV/0!</v>
      </c>
      <c r="E11" s="70" t="e">
        <f>IF(D11&lt;RatingModell!E23,RatingModell!E24*RatingModell!$C$23,IF(D11&lt;RatingModell!F23,RatingModell!F24*RatingModell!$C$23,IF(D11&lt;RatingModell!G23,RatingModell!G24*RatingModell!$C$23,IF(D11&lt;RatingModell!H23,RatingModell!H24*RatingModell!$C$23,IF(D11&lt;RatingModell!I23,RatingModell!I24*RatingModell!$C$23,IF(D11&lt;RatingModell!J23,RatingModell!J24*RatingModell!$C$23,RatingModell!K24*RatingModell!$C$23))))))</f>
        <v>#DIV/0!</v>
      </c>
      <c r="F11">
        <v>-45</v>
      </c>
      <c r="G11">
        <v>72</v>
      </c>
      <c r="H11" t="e">
        <f>IF(E11&lt;=RatingModell!L23,RatingModell!M23,IF(Rating!E11&lt;=RatingModell!L24,RatingModell!M24,RatingModell!M25))</f>
        <v>#DIV/0!</v>
      </c>
      <c r="J11" s="68" t="s">
        <v>80</v>
      </c>
    </row>
    <row r="12" spans="1:10" x14ac:dyDescent="0.2">
      <c r="E12" s="70"/>
    </row>
    <row r="13" spans="1:10" ht="15" x14ac:dyDescent="0.25">
      <c r="A13" s="68" t="s">
        <v>81</v>
      </c>
      <c r="E13" s="70"/>
    </row>
    <row r="14" spans="1:10" ht="15" x14ac:dyDescent="0.25">
      <c r="B14" s="68" t="s">
        <v>82</v>
      </c>
      <c r="E14" s="70"/>
    </row>
    <row r="15" spans="1:10" x14ac:dyDescent="0.2">
      <c r="E15" s="70"/>
    </row>
    <row r="16" spans="1:10" ht="15" x14ac:dyDescent="0.25">
      <c r="C16" s="68" t="s">
        <v>83</v>
      </c>
      <c r="D16" s="60" t="e">
        <f>SUM(Poster!C15+Poster!C17)/AVERAGE(Poster!C7+Poster!C8)</f>
        <v>#DIV/0!</v>
      </c>
      <c r="E16" s="70" t="e">
        <f>IF(D16&lt;RatingModell!G5,RatingModell!G6*RatingModell!$C$5,IF(D16&lt;RatingModell!H5,RatingModell!H6*RatingModell!$C$5,IF(D16&lt;RatingModell!I5,RatingModell!I6*RatingModell!$C$5,IF(D16&lt;RatingModell!J5,RatingModell!J6*RatingModell!$C$5,RatingModell!K6*RatingModell!$C$5))))</f>
        <v>#DIV/0!</v>
      </c>
      <c r="F16">
        <v>0</v>
      </c>
      <c r="G16">
        <v>16</v>
      </c>
      <c r="H16" t="e">
        <f>IF(E16&lt;=RatingModell!L5,RatingModell!M5,IF(Rating!E16&lt;=RatingModell!L6,RatingModell!M6,RatingModell!M7))</f>
        <v>#DIV/0!</v>
      </c>
      <c r="J16" s="68" t="s">
        <v>84</v>
      </c>
    </row>
    <row r="17" spans="1:10" ht="15" x14ac:dyDescent="0.25">
      <c r="C17" s="68" t="s">
        <v>85</v>
      </c>
      <c r="D17" s="60" t="e">
        <f>SUM(Poster!C20)/Poster!C11</f>
        <v>#DIV/0!</v>
      </c>
      <c r="E17" s="70" t="e">
        <f>IF(D17&lt;RatingModell!G8,RatingModell!G9*RatingModell!$C$8,IF(D17&lt;RatingModell!H8,RatingModell!H9*RatingModell!$C$8,IF(D17&lt;RatingModell!I8,RatingModell!I9*RatingModell!$C$8,IF(D17&lt;RatingModell!J8,RatingModell!J9*RatingModell!$C$8,RatingModell!K9*RatingModell!$C$8))))</f>
        <v>#DIV/0!</v>
      </c>
      <c r="F17">
        <v>0</v>
      </c>
      <c r="G17">
        <v>16</v>
      </c>
      <c r="H17" t="e">
        <f>IF(E17&lt;=RatingModell!L8,RatingModell!M8,IF(Rating!E17&lt;=RatingModell!L9,RatingModell!M9,RatingModell!M10))</f>
        <v>#DIV/0!</v>
      </c>
      <c r="J17" s="68" t="s">
        <v>86</v>
      </c>
    </row>
    <row r="18" spans="1:10" ht="15" x14ac:dyDescent="0.25">
      <c r="C18" s="68" t="s">
        <v>87</v>
      </c>
      <c r="D18" s="60" t="e">
        <f>(SUM(Poster!C23/Poster!C16)+D17)/2</f>
        <v>#DIV/0!</v>
      </c>
      <c r="E18" s="70" t="e">
        <f>IF(D18&lt;RatingModell!G11,RatingModell!G12*RatingModell!$C$11,IF(D18&lt;RatingModell!H11,RatingModell!H12*RatingModell!$C$11,IF(D18&lt;RatingModell!I11,RatingModell!I12*RatingModell!$C$11,IF(D18&lt;RatingModell!J11,RatingModell!J12*RatingModell!$C$11,RatingModell!K12*RatingModell!$C$11))))</f>
        <v>#DIV/0!</v>
      </c>
      <c r="F18">
        <v>0</v>
      </c>
      <c r="G18">
        <v>16</v>
      </c>
      <c r="H18" t="e">
        <f>IF(E18&lt;=RatingModell!L11,RatingModell!M11,IF(Rating!E18&lt;=RatingModell!L12,RatingModell!M12,RatingModell!M13))</f>
        <v>#DIV/0!</v>
      </c>
      <c r="J18" s="68" t="s">
        <v>88</v>
      </c>
    </row>
    <row r="19" spans="1:10" ht="15" x14ac:dyDescent="0.25">
      <c r="C19" s="68" t="s">
        <v>89</v>
      </c>
      <c r="D19" s="60" t="e">
        <f>SUM(-Poster!C13/Poster!C11)</f>
        <v>#DIV/0!</v>
      </c>
      <c r="E19" s="70" t="e">
        <f>IF(D19&gt;RatingModell!E14,RatingModell!E16*RatingModell!$C$14,IF(D19&gt;RatingModell!F14,RatingModell!F16*RatingModell!$C$14,IF(D19&gt;RatingModell!G14,RatingModell!G16*RatingModell!$C$14,IF(D19&gt;RatingModell!H14,RatingModell!H16*RatingModell!$C$14,IF(D19&gt;RatingModell!I14,RatingModell!I16*RatingModell!$C$14,IF(D19&gt;RatingModell!J14,RatingModell!J16*RatingModell!$C$14,RatingModell!K16*RatingModell!$C$14))))))</f>
        <v>#DIV/0!</v>
      </c>
      <c r="F19">
        <v>-4</v>
      </c>
      <c r="G19">
        <v>16</v>
      </c>
      <c r="H19" t="e">
        <f>IF(E19&lt;=RatingModell!L14,RatingModell!M14,IF(Rating!E19&lt;=RatingModell!L15,RatingModell!M15,RatingModell!M16))</f>
        <v>#DIV/0!</v>
      </c>
      <c r="J19" s="68" t="s">
        <v>90</v>
      </c>
    </row>
    <row r="21" spans="1:10" ht="15.75" thickBot="1" x14ac:dyDescent="0.3">
      <c r="C21" s="72" t="s">
        <v>91</v>
      </c>
      <c r="D21" s="73" t="e">
        <f>E21</f>
        <v>#DIV/0!</v>
      </c>
      <c r="E21" s="73" t="e">
        <f>SUM(E6:E19)</f>
        <v>#DIV/0!</v>
      </c>
      <c r="F21" s="74">
        <f>SUM(F6:F19)</f>
        <v>-95.5</v>
      </c>
      <c r="G21" s="74">
        <f>SUM(G6:G19)</f>
        <v>234</v>
      </c>
      <c r="H21" s="72" t="e">
        <f>IF(E21&lt;=RatingModell!C33,RatingModell!G33,IF(Rating!E21&lt;=RatingModell!C34,RatingModell!G34,RatingModell!G35))</f>
        <v>#DIV/0!</v>
      </c>
    </row>
    <row r="22" spans="1:10" ht="15" hidden="1" x14ac:dyDescent="0.25">
      <c r="C22" s="68" t="s">
        <v>92</v>
      </c>
      <c r="D22">
        <v>62</v>
      </c>
    </row>
    <row r="23" spans="1:10" ht="15" hidden="1" x14ac:dyDescent="0.25">
      <c r="C23" s="68" t="s">
        <v>93</v>
      </c>
      <c r="D23">
        <v>127</v>
      </c>
      <c r="H23" s="75"/>
      <c r="I23" s="75"/>
    </row>
    <row r="24" spans="1:10" ht="15" x14ac:dyDescent="0.25">
      <c r="C24" s="68"/>
      <c r="H24" s="75"/>
      <c r="I24" s="75"/>
    </row>
    <row r="25" spans="1:10" ht="15" x14ac:dyDescent="0.25">
      <c r="C25" s="68" t="s">
        <v>37</v>
      </c>
      <c r="D25" s="76">
        <f>Poster!C6</f>
        <v>0</v>
      </c>
    </row>
    <row r="26" spans="1:10" ht="15" x14ac:dyDescent="0.25">
      <c r="C26" s="68" t="s">
        <v>94</v>
      </c>
      <c r="D26" s="76">
        <f>Poster!C18</f>
        <v>0</v>
      </c>
    </row>
    <row r="27" spans="1:10" ht="15" x14ac:dyDescent="0.25">
      <c r="C27" s="68" t="s">
        <v>126</v>
      </c>
      <c r="D27" s="76">
        <f>'Res1_1.div_31.12'!C13+'Res2_1.div_31.12'!C13+'Res3_1.div_31.12'!C13</f>
        <v>0</v>
      </c>
    </row>
    <row r="29" spans="1:10" ht="15" x14ac:dyDescent="0.25">
      <c r="A29" s="68" t="s">
        <v>95</v>
      </c>
      <c r="B29" s="68"/>
      <c r="C29" s="68" t="s">
        <v>96</v>
      </c>
      <c r="D29">
        <f>IF(Poster!C18&gt;Poster!C37,1,0)</f>
        <v>0</v>
      </c>
      <c r="J29" s="68" t="s">
        <v>97</v>
      </c>
    </row>
    <row r="30" spans="1:10" ht="15" x14ac:dyDescent="0.25">
      <c r="J30" s="75" t="s">
        <v>98</v>
      </c>
    </row>
    <row r="31" spans="1:10" ht="15" x14ac:dyDescent="0.25">
      <c r="C31" s="68" t="s">
        <v>79</v>
      </c>
      <c r="D31" s="137" t="e">
        <f>D25/D27</f>
        <v>#DIV/0!</v>
      </c>
      <c r="J31" t="s">
        <v>99</v>
      </c>
    </row>
  </sheetData>
  <sheetProtection sheet="1" objects="1" scenarios="1"/>
  <conditionalFormatting sqref="E21">
    <cfRule type="iconSet" priority="1">
      <iconSet>
        <cfvo type="percent" val="0"/>
        <cfvo type="num" val="62" gte="0"/>
        <cfvo type="num" val="127" gte="0"/>
      </iconSet>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J26"/>
  <sheetViews>
    <sheetView topLeftCell="A4" workbookViewId="0">
      <selection activeCell="D21" sqref="D21"/>
    </sheetView>
  </sheetViews>
  <sheetFormatPr baseColWidth="10" defaultRowHeight="12.75" x14ac:dyDescent="0.2"/>
  <cols>
    <col min="2" max="2" width="29.140625" bestFit="1" customWidth="1"/>
    <col min="3" max="3" width="24.28515625" bestFit="1" customWidth="1"/>
    <col min="4" max="4" width="20.140625" bestFit="1" customWidth="1"/>
    <col min="5" max="5" width="18.28515625" bestFit="1" customWidth="1"/>
    <col min="6" max="6" width="15.7109375" bestFit="1" customWidth="1"/>
    <col min="7" max="7" width="12.140625" bestFit="1" customWidth="1"/>
    <col min="8" max="8" width="17" bestFit="1" customWidth="1"/>
    <col min="10" max="10" width="75.7109375" bestFit="1" customWidth="1"/>
  </cols>
  <sheetData>
    <row r="3" spans="1:10" ht="15" x14ac:dyDescent="0.25">
      <c r="A3" s="68" t="s">
        <v>66</v>
      </c>
      <c r="D3" s="69" t="s">
        <v>67</v>
      </c>
      <c r="E3" s="69" t="s">
        <v>68</v>
      </c>
      <c r="F3" s="69" t="s">
        <v>69</v>
      </c>
      <c r="G3" s="69" t="s">
        <v>70</v>
      </c>
      <c r="H3" s="69" t="s">
        <v>71</v>
      </c>
      <c r="J3" s="69" t="s">
        <v>72</v>
      </c>
    </row>
    <row r="4" spans="1:10" ht="15" x14ac:dyDescent="0.25">
      <c r="B4" s="68" t="s">
        <v>73</v>
      </c>
    </row>
    <row r="6" spans="1:10" ht="15.75" x14ac:dyDescent="0.25">
      <c r="B6" s="68"/>
      <c r="C6" s="68" t="s">
        <v>74</v>
      </c>
      <c r="D6" s="70" t="e">
        <f>SUM(Poster!C4+Poster!C32)/Poster!C5</f>
        <v>#DIV/0!</v>
      </c>
      <c r="E6" s="70" t="e">
        <f>IF(D6&lt;RatingModell!E20,RatingModell!E21*RatingModell!$C$20,IF(D6&lt;RatingModell!F20,RatingModell!F21*RatingModell!$C$20,IF(D6&lt;RatingModell!G20,RatingModell!G21*RatingModell!$C$20,IF(D6&lt;RatingModell!H20,RatingModell!H21*RatingModell!$C$20,IF(D6&lt;RatingModell!I20,RatingModell!I21*RatingModell!$C$20,IF(D6&lt;RatingModell!J20,RatingModell!J21*RatingModell!$C$20,RatingModell!K21*RatingModell!$C$20))))))</f>
        <v>#DIV/0!</v>
      </c>
      <c r="F6">
        <v>-27</v>
      </c>
      <c r="G6">
        <v>72</v>
      </c>
      <c r="H6" t="e">
        <f>IF(E6&lt;=RatingModell!L20,RatingModell!M20,IF(Rating_Bud!E6&lt;=RatingModell!L21,RatingModell!M21,RatingModell!M22))</f>
        <v>#DIV/0!</v>
      </c>
      <c r="J6" s="130" t="s">
        <v>120</v>
      </c>
    </row>
    <row r="7" spans="1:10" ht="15.75" x14ac:dyDescent="0.25">
      <c r="B7" s="68"/>
      <c r="C7" s="68" t="s">
        <v>76</v>
      </c>
      <c r="D7" s="60" t="e">
        <f>SUM((Poster!C4+Poster!C32)-Poster!C5)/Poster!C26</f>
        <v>#DIV/0!</v>
      </c>
      <c r="E7" s="70" t="e">
        <f>IF(D7&lt;RatingModell!E17,RatingModell!E19*RatingModell!$C$17,IF(D7&lt;RatingModell!F17,RatingModell!F19*RatingModell!$C$17,IF(D7&lt;RatingModell!G17,RatingModell!G19*RatingModell!$C$17,IF(D7&lt;RatingModell!H17,RatingModell!H19*RatingModell!$C$17,IF(D7&lt;RatingModell!I17,RatingModell!I19*RatingModell!$C$17,IF(D7&lt;RatingModell!J17,RatingModell!J19*RatingModell!$C$17,RatingModell!K19*RatingModell!$C$17))))))</f>
        <v>#DIV/0!</v>
      </c>
      <c r="F7">
        <v>-19.5</v>
      </c>
      <c r="G7">
        <v>26</v>
      </c>
      <c r="H7" t="e">
        <f>IF(E7&lt;=RatingModell!L17,RatingModell!M17,IF(Rating_Bud!E7&lt;=RatingModell!L18,RatingModell!M18,RatingModell!M19))</f>
        <v>#DIV/0!</v>
      </c>
      <c r="J7" s="130" t="s">
        <v>121</v>
      </c>
    </row>
    <row r="8" spans="1:10" x14ac:dyDescent="0.2">
      <c r="E8" s="70"/>
    </row>
    <row r="9" spans="1:10" ht="15" x14ac:dyDescent="0.25">
      <c r="B9" s="68" t="s">
        <v>78</v>
      </c>
      <c r="E9" s="70"/>
    </row>
    <row r="10" spans="1:10" x14ac:dyDescent="0.2">
      <c r="E10" s="70"/>
    </row>
    <row r="11" spans="1:10" ht="15" x14ac:dyDescent="0.25">
      <c r="C11" s="68" t="s">
        <v>79</v>
      </c>
      <c r="D11" s="60" t="e">
        <f>SUM((Poster!C6+Poster!C32)/(Poster!C7+Poster!C32))</f>
        <v>#DIV/0!</v>
      </c>
      <c r="E11" s="70" t="e">
        <f>IF(D11&lt;RatingModell!E23,RatingModell!E24*RatingModell!$C$23,IF(D11&lt;RatingModell!F23,RatingModell!F24*RatingModell!$C$23,IF(D11&lt;RatingModell!G23,RatingModell!G24*RatingModell!$C$23,IF(D11&lt;RatingModell!H23,RatingModell!H24*RatingModell!$C$23,IF(D11&lt;RatingModell!I23,RatingModell!I24*RatingModell!$C$23,IF(D11&lt;RatingModell!J23,RatingModell!J24*RatingModell!$C$23,RatingModell!K24*RatingModell!$C$23))))))</f>
        <v>#DIV/0!</v>
      </c>
      <c r="F11">
        <v>-45</v>
      </c>
      <c r="G11">
        <v>72</v>
      </c>
      <c r="H11" t="e">
        <f>IF(E11&lt;=RatingModell!L23,RatingModell!M23,IF(Rating_Bud!E11&lt;=RatingModell!L24,RatingModell!M24,RatingModell!M25))</f>
        <v>#DIV/0!</v>
      </c>
      <c r="J11" s="131" t="s">
        <v>122</v>
      </c>
    </row>
    <row r="12" spans="1:10" x14ac:dyDescent="0.2">
      <c r="E12" s="70"/>
    </row>
    <row r="13" spans="1:10" ht="15" x14ac:dyDescent="0.25">
      <c r="A13" s="68" t="s">
        <v>81</v>
      </c>
      <c r="E13" s="70"/>
    </row>
    <row r="14" spans="1:10" ht="15" x14ac:dyDescent="0.25">
      <c r="B14" s="68" t="s">
        <v>82</v>
      </c>
      <c r="E14" s="70"/>
    </row>
    <row r="15" spans="1:10" x14ac:dyDescent="0.2">
      <c r="E15" s="70"/>
    </row>
    <row r="16" spans="1:10" ht="15" x14ac:dyDescent="0.25">
      <c r="C16" s="68" t="s">
        <v>83</v>
      </c>
      <c r="D16" s="60" t="e">
        <f>SUM(Poster!C30+Poster!C31)/(Poster!C7+Poster!C32)</f>
        <v>#DIV/0!</v>
      </c>
      <c r="E16" s="70" t="e">
        <f>IF(D16&lt;RatingModell!G5,RatingModell!G6*RatingModell!$C$5,IF(D16&lt;RatingModell!H5,RatingModell!H6*RatingModell!$C$5,IF(D16&lt;RatingModell!I5,RatingModell!I6*RatingModell!$C$5,IF(D16&lt;RatingModell!J5,RatingModell!J6*RatingModell!$C$5,RatingModell!K6*RatingModell!$C$5))))</f>
        <v>#DIV/0!</v>
      </c>
      <c r="F16">
        <v>0</v>
      </c>
      <c r="G16">
        <v>16</v>
      </c>
      <c r="H16" t="e">
        <f>IF(E16&lt;=RatingModell!L5,RatingModell!M5,IF(Rating_Bud!E16&lt;=RatingModell!L6,RatingModell!M6,RatingModell!M7))</f>
        <v>#DIV/0!</v>
      </c>
      <c r="J16" s="131" t="s">
        <v>123</v>
      </c>
    </row>
    <row r="17" spans="1:10" ht="15" x14ac:dyDescent="0.25">
      <c r="C17" s="68" t="s">
        <v>85</v>
      </c>
      <c r="D17" s="60" t="e">
        <f>SUM(Poster!C34)/Poster!C26</f>
        <v>#DIV/0!</v>
      </c>
      <c r="E17" s="70" t="e">
        <f>IF(D17&lt;RatingModell!G8,RatingModell!G9*RatingModell!$C$8,IF(D17&lt;RatingModell!H8,RatingModell!H9*RatingModell!$C$8,IF(D17&lt;RatingModell!I8,RatingModell!I9*RatingModell!$C$8,IF(D17&lt;RatingModell!J8,RatingModell!J9*RatingModell!$C$8,RatingModell!K9*RatingModell!$C$8))))</f>
        <v>#DIV/0!</v>
      </c>
      <c r="F17">
        <v>0</v>
      </c>
      <c r="G17">
        <v>16</v>
      </c>
      <c r="H17" t="e">
        <f>IF(E17&lt;=RatingModell!L8,RatingModell!M8,IF(Rating_Bud!E17&lt;=RatingModell!L9,RatingModell!M9,RatingModell!M10))</f>
        <v>#DIV/0!</v>
      </c>
      <c r="J17" s="68" t="s">
        <v>86</v>
      </c>
    </row>
    <row r="18" spans="1:10" ht="15" x14ac:dyDescent="0.25">
      <c r="C18" s="68" t="s">
        <v>87</v>
      </c>
      <c r="D18" s="60" t="e">
        <f>SUM((Poster!C20/Poster!C11)+D17)/2</f>
        <v>#DIV/0!</v>
      </c>
      <c r="E18" s="70" t="e">
        <f>IF(D18&lt;RatingModell!G11,RatingModell!G12*RatingModell!$C$11,IF(D18&lt;RatingModell!H11,RatingModell!H12*RatingModell!$C$11,IF(D18&lt;RatingModell!I11,RatingModell!I12*RatingModell!$C$11,IF(D18&lt;RatingModell!J11,RatingModell!J12*RatingModell!$C$11,RatingModell!K12*RatingModell!$C$11))))</f>
        <v>#DIV/0!</v>
      </c>
      <c r="F18">
        <v>0</v>
      </c>
      <c r="G18">
        <v>16</v>
      </c>
      <c r="H18" t="e">
        <f>IF(E18&lt;=RatingModell!L11,RatingModell!M11,IF(Rating_Bud!E18&lt;=RatingModell!L12,RatingModell!M12,RatingModell!M13))</f>
        <v>#DIV/0!</v>
      </c>
      <c r="J18" s="68" t="s">
        <v>88</v>
      </c>
    </row>
    <row r="19" spans="1:10" ht="15" x14ac:dyDescent="0.25">
      <c r="C19" s="68" t="s">
        <v>89</v>
      </c>
      <c r="D19" s="60" t="e">
        <f>SUM(-Poster!C28/Poster!C26)</f>
        <v>#DIV/0!</v>
      </c>
      <c r="E19" s="70" t="e">
        <f>IF(D19&gt;RatingModell!E14,RatingModell!E16*RatingModell!$C$14,IF(D19&gt;RatingModell!F14,RatingModell!F16*RatingModell!$C$14,IF(D19&gt;RatingModell!G14,RatingModell!G16*RatingModell!$C$14,IF(D19&gt;RatingModell!H14,RatingModell!H16*RatingModell!$C$14,IF(D19&gt;RatingModell!I14,RatingModell!I16*RatingModell!$C$14,IF(D19&gt;RatingModell!J14,RatingModell!J16*RatingModell!$C$14,RatingModell!K16*RatingModell!$C$14))))))</f>
        <v>#DIV/0!</v>
      </c>
      <c r="F19">
        <v>-4</v>
      </c>
      <c r="G19">
        <v>16</v>
      </c>
      <c r="H19" t="e">
        <f>IF(E19&lt;=RatingModell!L14,RatingModell!M14,IF(Rating_Bud!E19&lt;=RatingModell!L15,RatingModell!M15,RatingModell!M16))</f>
        <v>#DIV/0!</v>
      </c>
      <c r="J19" s="68" t="s">
        <v>90</v>
      </c>
    </row>
    <row r="21" spans="1:10" ht="15.75" thickBot="1" x14ac:dyDescent="0.3">
      <c r="C21" s="72" t="s">
        <v>91</v>
      </c>
      <c r="D21" s="73" t="e">
        <f>E21</f>
        <v>#DIV/0!</v>
      </c>
      <c r="E21" s="73" t="e">
        <f>SUM(E6:E19)</f>
        <v>#DIV/0!</v>
      </c>
      <c r="F21" s="74">
        <f>SUM(F6:F19)</f>
        <v>-95.5</v>
      </c>
      <c r="G21" s="74">
        <f>SUM(G6:G19)</f>
        <v>234</v>
      </c>
      <c r="H21" s="72" t="e">
        <f>IF(E21&lt;=RatingModell!C33,RatingModell!G33,IF(Rating_Bud!E21&lt;=RatingModell!C34,RatingModell!G34,RatingModell!G35))</f>
        <v>#DIV/0!</v>
      </c>
    </row>
    <row r="22" spans="1:10" ht="15" hidden="1" x14ac:dyDescent="0.25">
      <c r="C22" s="68" t="s">
        <v>92</v>
      </c>
      <c r="D22">
        <v>62</v>
      </c>
    </row>
    <row r="23" spans="1:10" ht="15" hidden="1" x14ac:dyDescent="0.25">
      <c r="C23" s="68" t="s">
        <v>93</v>
      </c>
      <c r="D23">
        <v>127</v>
      </c>
      <c r="H23" s="75"/>
      <c r="I23" s="75"/>
    </row>
    <row r="24" spans="1:10" ht="15" x14ac:dyDescent="0.25">
      <c r="C24" s="68"/>
      <c r="H24" s="75"/>
      <c r="I24" s="75"/>
    </row>
    <row r="25" spans="1:10" ht="15" x14ac:dyDescent="0.25">
      <c r="C25" s="68" t="s">
        <v>37</v>
      </c>
      <c r="D25" s="76">
        <f>Poster!C6+D26</f>
        <v>0</v>
      </c>
    </row>
    <row r="26" spans="1:10" ht="15" x14ac:dyDescent="0.25">
      <c r="A26" s="68"/>
      <c r="B26" s="68"/>
      <c r="C26" s="68" t="s">
        <v>94</v>
      </c>
      <c r="D26" s="76">
        <f>Poster!C32</f>
        <v>0</v>
      </c>
      <c r="J26" s="68"/>
    </row>
  </sheetData>
  <sheetProtection sheet="1" objects="1" scenarios="1"/>
  <conditionalFormatting sqref="E21">
    <cfRule type="iconSet" priority="1">
      <iconSet>
        <cfvo type="percent" val="0"/>
        <cfvo type="num" val="62" gte="0"/>
        <cfvo type="num" val="127" gte="0"/>
      </iconSet>
    </cfRule>
  </conditionalFormatting>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6"/>
  <sheetViews>
    <sheetView workbookViewId="0">
      <selection activeCell="C15" sqref="C15"/>
    </sheetView>
  </sheetViews>
  <sheetFormatPr baseColWidth="10" defaultColWidth="11.42578125" defaultRowHeight="12.75" x14ac:dyDescent="0.2"/>
  <cols>
    <col min="1" max="1" width="22.28515625" bestFit="1" customWidth="1"/>
    <col min="2" max="2" width="11" bestFit="1" customWidth="1"/>
    <col min="3" max="3" width="12.28515625" bestFit="1" customWidth="1"/>
    <col min="4" max="5" width="7.85546875" bestFit="1" customWidth="1"/>
    <col min="6" max="6" width="5.85546875" bestFit="1" customWidth="1"/>
    <col min="7" max="7" width="14.28515625" bestFit="1" customWidth="1"/>
    <col min="8" max="10" width="5.28515625" bestFit="1" customWidth="1"/>
    <col min="11" max="11" width="5.85546875" bestFit="1" customWidth="1"/>
    <col min="12" max="12" width="10.28515625" bestFit="1" customWidth="1"/>
    <col min="13" max="13" width="22.140625" bestFit="1" customWidth="1"/>
  </cols>
  <sheetData>
    <row r="1" spans="1:13" x14ac:dyDescent="0.2">
      <c r="A1" s="158" t="s">
        <v>100</v>
      </c>
      <c r="B1" s="159"/>
      <c r="C1" s="159"/>
      <c r="D1" s="159"/>
      <c r="E1" s="159"/>
      <c r="F1" s="159"/>
      <c r="G1" s="159"/>
      <c r="H1" s="159"/>
      <c r="I1" s="159"/>
      <c r="J1" s="159"/>
      <c r="K1" s="159"/>
      <c r="L1" s="159"/>
      <c r="M1" s="160"/>
    </row>
    <row r="2" spans="1:13" x14ac:dyDescent="0.2">
      <c r="A2" s="161"/>
      <c r="B2" s="162"/>
      <c r="C2" s="162"/>
      <c r="D2" s="162"/>
      <c r="E2" s="162"/>
      <c r="F2" s="162"/>
      <c r="G2" s="162"/>
      <c r="H2" s="162"/>
      <c r="I2" s="162"/>
      <c r="J2" s="162"/>
      <c r="K2" s="162"/>
      <c r="L2" s="162"/>
      <c r="M2" s="163"/>
    </row>
    <row r="3" spans="1:13" ht="13.5" thickBot="1" x14ac:dyDescent="0.25">
      <c r="A3" s="1"/>
      <c r="B3" s="2"/>
      <c r="C3" s="2"/>
      <c r="D3" s="2"/>
      <c r="E3" s="2"/>
      <c r="F3" s="2"/>
      <c r="G3" s="2"/>
      <c r="H3" s="2"/>
      <c r="I3" s="2"/>
      <c r="J3" s="2"/>
      <c r="K3" s="2"/>
      <c r="M3" s="3"/>
    </row>
    <row r="4" spans="1:13" ht="13.5" thickBot="1" x14ac:dyDescent="0.25">
      <c r="A4" s="4"/>
      <c r="B4" s="5" t="s">
        <v>70</v>
      </c>
      <c r="C4" s="5" t="s">
        <v>101</v>
      </c>
      <c r="D4" s="164" t="s">
        <v>102</v>
      </c>
      <c r="E4" s="165"/>
      <c r="F4" s="165"/>
      <c r="G4" s="165"/>
      <c r="H4" s="165"/>
      <c r="I4" s="165"/>
      <c r="J4" s="165"/>
      <c r="K4" s="166"/>
      <c r="L4" s="6" t="s">
        <v>103</v>
      </c>
      <c r="M4" s="7" t="s">
        <v>104</v>
      </c>
    </row>
    <row r="5" spans="1:13" x14ac:dyDescent="0.2">
      <c r="A5" s="8" t="s">
        <v>83</v>
      </c>
      <c r="B5" s="9">
        <v>16</v>
      </c>
      <c r="C5" s="9">
        <v>4</v>
      </c>
      <c r="D5" s="8"/>
      <c r="E5" s="9"/>
      <c r="F5" s="9"/>
      <c r="G5" s="10">
        <v>0</v>
      </c>
      <c r="H5" s="10">
        <v>0.05</v>
      </c>
      <c r="I5" s="10">
        <v>0.1</v>
      </c>
      <c r="J5" s="10">
        <v>0.2</v>
      </c>
      <c r="K5" s="11">
        <v>0.2</v>
      </c>
      <c r="L5" s="12">
        <f>B5*$D$33</f>
        <v>4.2393162393162394</v>
      </c>
      <c r="M5" s="12" t="s">
        <v>105</v>
      </c>
    </row>
    <row r="6" spans="1:13" x14ac:dyDescent="0.2">
      <c r="A6" s="13"/>
      <c r="B6" s="14"/>
      <c r="C6" s="14"/>
      <c r="D6" s="13"/>
      <c r="E6" s="14"/>
      <c r="F6" s="14"/>
      <c r="G6" s="15">
        <v>0</v>
      </c>
      <c r="H6" s="15">
        <v>1</v>
      </c>
      <c r="I6" s="15">
        <v>2</v>
      </c>
      <c r="J6" s="15">
        <v>3</v>
      </c>
      <c r="K6" s="16">
        <v>4</v>
      </c>
      <c r="L6" s="17">
        <f>B5*$D$34</f>
        <v>8.6837606837606831</v>
      </c>
      <c r="M6" s="17" t="s">
        <v>106</v>
      </c>
    </row>
    <row r="7" spans="1:13" ht="13.5" thickBot="1" x14ac:dyDescent="0.25">
      <c r="A7" s="13"/>
      <c r="B7" s="14"/>
      <c r="C7" s="14"/>
      <c r="D7" s="13"/>
      <c r="E7" s="14"/>
      <c r="F7" s="14"/>
      <c r="G7" s="15"/>
      <c r="H7" s="15"/>
      <c r="I7" s="15"/>
      <c r="J7" s="15"/>
      <c r="K7" s="16"/>
      <c r="L7" s="18">
        <f>B5*$D$34</f>
        <v>8.6837606837606831</v>
      </c>
      <c r="M7" s="18" t="s">
        <v>107</v>
      </c>
    </row>
    <row r="8" spans="1:13" x14ac:dyDescent="0.2">
      <c r="A8" s="19" t="s">
        <v>85</v>
      </c>
      <c r="B8" s="20">
        <v>16</v>
      </c>
      <c r="C8" s="20">
        <v>4</v>
      </c>
      <c r="D8" s="19"/>
      <c r="E8" s="20"/>
      <c r="F8" s="20"/>
      <c r="G8" s="21">
        <v>0</v>
      </c>
      <c r="H8" s="21">
        <v>0.01</v>
      </c>
      <c r="I8" s="21">
        <v>0.03</v>
      </c>
      <c r="J8" s="21">
        <v>0.06</v>
      </c>
      <c r="K8" s="22">
        <v>0.06</v>
      </c>
      <c r="L8" s="12">
        <f>B8*$D$33</f>
        <v>4.2393162393162394</v>
      </c>
      <c r="M8" s="12" t="s">
        <v>105</v>
      </c>
    </row>
    <row r="9" spans="1:13" x14ac:dyDescent="0.2">
      <c r="A9" s="1"/>
      <c r="B9" s="2"/>
      <c r="C9" s="2"/>
      <c r="D9" s="1"/>
      <c r="E9" s="2"/>
      <c r="F9" s="2"/>
      <c r="G9" s="23">
        <v>0</v>
      </c>
      <c r="H9" s="23">
        <v>1</v>
      </c>
      <c r="I9" s="23">
        <v>2</v>
      </c>
      <c r="J9" s="23">
        <v>3</v>
      </c>
      <c r="K9" s="24">
        <v>4</v>
      </c>
      <c r="L9" s="17">
        <f>B8*$D$34</f>
        <v>8.6837606837606831</v>
      </c>
      <c r="M9" s="17" t="s">
        <v>106</v>
      </c>
    </row>
    <row r="10" spans="1:13" ht="13.5" thickBot="1" x14ac:dyDescent="0.25">
      <c r="A10" s="25"/>
      <c r="B10" s="26"/>
      <c r="C10" s="26"/>
      <c r="D10" s="25"/>
      <c r="E10" s="26"/>
      <c r="F10" s="26"/>
      <c r="G10" s="27"/>
      <c r="H10" s="27"/>
      <c r="I10" s="27"/>
      <c r="J10" s="27"/>
      <c r="K10" s="28"/>
      <c r="L10" s="18">
        <f>B8*$D$34</f>
        <v>8.6837606837606831</v>
      </c>
      <c r="M10" s="18" t="s">
        <v>107</v>
      </c>
    </row>
    <row r="11" spans="1:13" x14ac:dyDescent="0.2">
      <c r="A11" s="8" t="s">
        <v>108</v>
      </c>
      <c r="B11" s="9">
        <v>16</v>
      </c>
      <c r="C11" s="9">
        <v>4</v>
      </c>
      <c r="D11" s="8"/>
      <c r="E11" s="9"/>
      <c r="F11" s="9"/>
      <c r="G11" s="10">
        <v>0</v>
      </c>
      <c r="H11" s="10">
        <v>0.01</v>
      </c>
      <c r="I11" s="10">
        <v>0.03</v>
      </c>
      <c r="J11" s="10">
        <v>0.06</v>
      </c>
      <c r="K11" s="11">
        <v>0.06</v>
      </c>
      <c r="L11" s="12">
        <f>B11*$D$33</f>
        <v>4.2393162393162394</v>
      </c>
      <c r="M11" s="12" t="s">
        <v>105</v>
      </c>
    </row>
    <row r="12" spans="1:13" x14ac:dyDescent="0.2">
      <c r="A12" s="13"/>
      <c r="B12" s="14"/>
      <c r="C12" s="14"/>
      <c r="D12" s="13"/>
      <c r="E12" s="14"/>
      <c r="F12" s="14"/>
      <c r="G12" s="15">
        <v>0</v>
      </c>
      <c r="H12" s="15">
        <v>1</v>
      </c>
      <c r="I12" s="15">
        <v>2</v>
      </c>
      <c r="J12" s="15">
        <v>3</v>
      </c>
      <c r="K12" s="16">
        <v>4</v>
      </c>
      <c r="L12" s="17">
        <f>B11*$D$34</f>
        <v>8.6837606837606831</v>
      </c>
      <c r="M12" s="17" t="s">
        <v>106</v>
      </c>
    </row>
    <row r="13" spans="1:13" ht="13.5" thickBot="1" x14ac:dyDescent="0.25">
      <c r="A13" s="29"/>
      <c r="B13" s="30"/>
      <c r="C13" s="30"/>
      <c r="D13" s="29"/>
      <c r="E13" s="30"/>
      <c r="F13" s="30"/>
      <c r="G13" s="31"/>
      <c r="H13" s="31"/>
      <c r="I13" s="31"/>
      <c r="J13" s="31"/>
      <c r="K13" s="32"/>
      <c r="L13" s="18">
        <f>B11*$D$34</f>
        <v>8.6837606837606831</v>
      </c>
      <c r="M13" s="18" t="s">
        <v>107</v>
      </c>
    </row>
    <row r="14" spans="1:13" x14ac:dyDescent="0.2">
      <c r="A14" s="19" t="s">
        <v>109</v>
      </c>
      <c r="B14" s="20">
        <v>16</v>
      </c>
      <c r="C14" s="20">
        <v>4</v>
      </c>
      <c r="D14" s="19"/>
      <c r="E14" s="21">
        <v>0.75</v>
      </c>
      <c r="F14" s="21">
        <v>0.7</v>
      </c>
      <c r="G14" s="21">
        <v>0.65</v>
      </c>
      <c r="H14" s="21">
        <v>0.6</v>
      </c>
      <c r="I14" s="21">
        <v>0.55000000000000004</v>
      </c>
      <c r="J14" s="21">
        <v>0.5</v>
      </c>
      <c r="K14" s="22" t="s">
        <v>110</v>
      </c>
      <c r="L14" s="12">
        <f>B14*$D$33</f>
        <v>4.2393162393162394</v>
      </c>
      <c r="M14" s="12" t="s">
        <v>105</v>
      </c>
    </row>
    <row r="15" spans="1:13" x14ac:dyDescent="0.2">
      <c r="A15" s="1"/>
      <c r="B15" s="2"/>
      <c r="C15" s="2"/>
      <c r="D15" s="1"/>
      <c r="E15" s="2"/>
      <c r="F15" s="2"/>
      <c r="G15" s="23"/>
      <c r="H15" s="23"/>
      <c r="I15" s="23"/>
      <c r="J15" s="23"/>
      <c r="K15" s="24"/>
      <c r="L15" s="17">
        <f>B14*$D$34</f>
        <v>8.6837606837606831</v>
      </c>
      <c r="M15" s="17" t="s">
        <v>106</v>
      </c>
    </row>
    <row r="16" spans="1:13" ht="13.5" thickBot="1" x14ac:dyDescent="0.25">
      <c r="A16" s="25"/>
      <c r="B16" s="26"/>
      <c r="C16" s="26"/>
      <c r="D16" s="25"/>
      <c r="E16" s="26">
        <v>-1</v>
      </c>
      <c r="F16" s="26">
        <v>-0.5</v>
      </c>
      <c r="G16" s="27">
        <v>0</v>
      </c>
      <c r="H16" s="27">
        <v>1</v>
      </c>
      <c r="I16" s="27">
        <v>2</v>
      </c>
      <c r="J16" s="27">
        <v>3</v>
      </c>
      <c r="K16" s="28">
        <v>4</v>
      </c>
      <c r="L16" s="18">
        <f>B14*$D$34</f>
        <v>8.6837606837606831</v>
      </c>
      <c r="M16" s="18" t="s">
        <v>107</v>
      </c>
    </row>
    <row r="17" spans="1:13" x14ac:dyDescent="0.2">
      <c r="A17" s="8" t="s">
        <v>76</v>
      </c>
      <c r="B17" s="9">
        <v>26</v>
      </c>
      <c r="C17" s="9">
        <v>6.5</v>
      </c>
      <c r="D17" s="8"/>
      <c r="E17" s="10">
        <v>-0.3</v>
      </c>
      <c r="F17" s="10">
        <v>-0.15</v>
      </c>
      <c r="G17" s="10">
        <v>-0.05</v>
      </c>
      <c r="H17" s="10">
        <v>0.05</v>
      </c>
      <c r="I17" s="10">
        <v>0.15</v>
      </c>
      <c r="J17" s="10">
        <v>0.25</v>
      </c>
      <c r="K17" s="11">
        <v>0.25</v>
      </c>
      <c r="L17" s="12">
        <f>B17*$D$33</f>
        <v>6.8888888888888893</v>
      </c>
      <c r="M17" s="12" t="s">
        <v>105</v>
      </c>
    </row>
    <row r="18" spans="1:13" x14ac:dyDescent="0.2">
      <c r="A18" s="13"/>
      <c r="B18" s="14"/>
      <c r="C18" s="14"/>
      <c r="D18" s="13"/>
      <c r="E18" s="14"/>
      <c r="F18" s="14"/>
      <c r="G18" s="15"/>
      <c r="H18" s="15"/>
      <c r="I18" s="15"/>
      <c r="J18" s="15"/>
      <c r="K18" s="16"/>
      <c r="L18" s="17">
        <f>B17*$D$34</f>
        <v>14.111111111111111</v>
      </c>
      <c r="M18" s="17" t="s">
        <v>106</v>
      </c>
    </row>
    <row r="19" spans="1:13" ht="13.5" thickBot="1" x14ac:dyDescent="0.25">
      <c r="A19" s="13"/>
      <c r="B19" s="14"/>
      <c r="C19" s="14"/>
      <c r="D19" s="13"/>
      <c r="E19" s="14">
        <v>-3</v>
      </c>
      <c r="F19" s="14">
        <v>-2</v>
      </c>
      <c r="G19" s="15">
        <v>0</v>
      </c>
      <c r="H19" s="15">
        <v>1</v>
      </c>
      <c r="I19" s="15">
        <v>2</v>
      </c>
      <c r="J19" s="15">
        <v>3</v>
      </c>
      <c r="K19" s="16">
        <v>4</v>
      </c>
      <c r="L19" s="18">
        <f>B17*$D$34</f>
        <v>14.111111111111111</v>
      </c>
      <c r="M19" s="18" t="s">
        <v>107</v>
      </c>
    </row>
    <row r="20" spans="1:13" x14ac:dyDescent="0.2">
      <c r="A20" s="19" t="s">
        <v>74</v>
      </c>
      <c r="B20" s="20">
        <v>72</v>
      </c>
      <c r="C20" s="20">
        <v>18</v>
      </c>
      <c r="D20" s="33"/>
      <c r="E20" s="20">
        <v>0.25</v>
      </c>
      <c r="F20" s="20">
        <v>0.5</v>
      </c>
      <c r="G20" s="34">
        <v>0.75</v>
      </c>
      <c r="H20" s="34">
        <v>1</v>
      </c>
      <c r="I20" s="34">
        <v>1.5</v>
      </c>
      <c r="J20" s="34">
        <v>2</v>
      </c>
      <c r="K20" s="35">
        <v>2</v>
      </c>
      <c r="L20" s="12">
        <f>B20*$D$33</f>
        <v>19.076923076923077</v>
      </c>
      <c r="M20" s="12" t="s">
        <v>105</v>
      </c>
    </row>
    <row r="21" spans="1:13" x14ac:dyDescent="0.2">
      <c r="A21" s="1"/>
      <c r="B21" s="2"/>
      <c r="C21" s="2"/>
      <c r="D21" s="1"/>
      <c r="E21" s="2">
        <v>-1.5</v>
      </c>
      <c r="F21" s="2">
        <v>-0.5</v>
      </c>
      <c r="G21" s="23">
        <v>0</v>
      </c>
      <c r="H21" s="23">
        <v>1</v>
      </c>
      <c r="I21" s="23">
        <v>2</v>
      </c>
      <c r="J21" s="23">
        <v>3</v>
      </c>
      <c r="K21" s="24">
        <v>4</v>
      </c>
      <c r="L21" s="17">
        <f>B20*$D$34</f>
        <v>39.076923076923073</v>
      </c>
      <c r="M21" s="17" t="s">
        <v>106</v>
      </c>
    </row>
    <row r="22" spans="1:13" ht="13.5" thickBot="1" x14ac:dyDescent="0.25">
      <c r="A22" s="25"/>
      <c r="B22" s="26"/>
      <c r="C22" s="26"/>
      <c r="D22" s="25"/>
      <c r="E22" s="26"/>
      <c r="F22" s="26"/>
      <c r="G22" s="27"/>
      <c r="H22" s="27"/>
      <c r="I22" s="27"/>
      <c r="J22" s="27"/>
      <c r="K22" s="28"/>
      <c r="L22" s="18">
        <f>B20*$D$34</f>
        <v>39.076923076923073</v>
      </c>
      <c r="M22" s="18" t="s">
        <v>107</v>
      </c>
    </row>
    <row r="23" spans="1:13" x14ac:dyDescent="0.2">
      <c r="A23" s="13" t="s">
        <v>79</v>
      </c>
      <c r="B23" s="14">
        <v>72</v>
      </c>
      <c r="C23" s="14">
        <v>18</v>
      </c>
      <c r="D23" s="13"/>
      <c r="E23" s="36">
        <v>-0.3</v>
      </c>
      <c r="F23" s="36">
        <v>-0.15</v>
      </c>
      <c r="G23" s="36">
        <v>0</v>
      </c>
      <c r="H23" s="36">
        <v>0.05</v>
      </c>
      <c r="I23" s="36">
        <v>0.15</v>
      </c>
      <c r="J23" s="36">
        <v>0.3</v>
      </c>
      <c r="K23" s="37">
        <v>0.3</v>
      </c>
      <c r="L23" s="12">
        <f>B23*$D$33</f>
        <v>19.076923076923077</v>
      </c>
      <c r="M23" s="12" t="s">
        <v>105</v>
      </c>
    </row>
    <row r="24" spans="1:13" x14ac:dyDescent="0.2">
      <c r="A24" s="13"/>
      <c r="B24" s="14"/>
      <c r="C24" s="14"/>
      <c r="D24" s="13"/>
      <c r="E24" s="14">
        <v>-2.5</v>
      </c>
      <c r="F24" s="14">
        <v>-1</v>
      </c>
      <c r="G24" s="15">
        <v>0</v>
      </c>
      <c r="H24" s="15">
        <v>1</v>
      </c>
      <c r="I24" s="15">
        <v>2</v>
      </c>
      <c r="J24" s="15">
        <v>3</v>
      </c>
      <c r="K24" s="16">
        <v>4</v>
      </c>
      <c r="L24" s="17">
        <f>B23*$D$34</f>
        <v>39.076923076923073</v>
      </c>
      <c r="M24" s="17" t="s">
        <v>106</v>
      </c>
    </row>
    <row r="25" spans="1:13" ht="13.5" thickBot="1" x14ac:dyDescent="0.25">
      <c r="A25" s="13"/>
      <c r="B25" s="14"/>
      <c r="C25" s="14"/>
      <c r="D25" s="13"/>
      <c r="E25" s="14"/>
      <c r="F25" s="14"/>
      <c r="G25" s="15"/>
      <c r="H25" s="15"/>
      <c r="I25" s="15"/>
      <c r="J25" s="15"/>
      <c r="K25" s="16"/>
      <c r="L25" s="18">
        <f>B23*$D$34</f>
        <v>39.076923076923073</v>
      </c>
      <c r="M25" s="18" t="s">
        <v>107</v>
      </c>
    </row>
    <row r="26" spans="1:13" x14ac:dyDescent="0.2">
      <c r="A26" s="38" t="s">
        <v>96</v>
      </c>
      <c r="B26" s="39"/>
      <c r="C26" s="39"/>
      <c r="D26" s="38"/>
      <c r="E26" s="39"/>
      <c r="F26" s="39"/>
      <c r="G26" s="40"/>
      <c r="H26" s="40"/>
      <c r="I26" s="40"/>
      <c r="J26" s="40"/>
      <c r="K26" s="41"/>
      <c r="L26" s="12">
        <f>B26*$D$33</f>
        <v>0</v>
      </c>
      <c r="M26" s="12" t="s">
        <v>105</v>
      </c>
    </row>
    <row r="27" spans="1:13" x14ac:dyDescent="0.2">
      <c r="A27" s="42"/>
      <c r="B27" s="43"/>
      <c r="C27" s="43"/>
      <c r="D27" s="42"/>
      <c r="E27" s="43"/>
      <c r="F27" s="43"/>
      <c r="G27" s="44"/>
      <c r="H27" s="44"/>
      <c r="I27" s="44"/>
      <c r="J27" s="44"/>
      <c r="K27" s="45"/>
      <c r="L27" s="17">
        <f>B26*$D$34</f>
        <v>0</v>
      </c>
      <c r="M27" s="17" t="s">
        <v>106</v>
      </c>
    </row>
    <row r="28" spans="1:13" ht="13.5" thickBot="1" x14ac:dyDescent="0.25">
      <c r="A28" s="46"/>
      <c r="B28" s="47"/>
      <c r="C28" s="47"/>
      <c r="D28" s="46"/>
      <c r="E28" s="47"/>
      <c r="F28" s="47"/>
      <c r="G28" s="48"/>
      <c r="H28" s="48"/>
      <c r="I28" s="48"/>
      <c r="J28" s="48"/>
      <c r="K28" s="49"/>
      <c r="L28" s="18">
        <f>B26*$D$34</f>
        <v>0</v>
      </c>
      <c r="M28" s="18" t="s">
        <v>107</v>
      </c>
    </row>
    <row r="29" spans="1:13" ht="13.5" thickBot="1" x14ac:dyDescent="0.25">
      <c r="A29" s="50" t="s">
        <v>111</v>
      </c>
      <c r="B29" s="51"/>
      <c r="C29" s="51"/>
      <c r="D29" s="52" t="s">
        <v>112</v>
      </c>
      <c r="E29" s="53"/>
      <c r="F29" s="53" t="s">
        <v>113</v>
      </c>
      <c r="G29" s="53" t="s">
        <v>113</v>
      </c>
      <c r="H29" s="53" t="s">
        <v>113</v>
      </c>
      <c r="I29" s="53" t="s">
        <v>112</v>
      </c>
      <c r="J29" s="53" t="s">
        <v>112</v>
      </c>
      <c r="K29" s="54" t="s">
        <v>113</v>
      </c>
      <c r="M29" s="3"/>
    </row>
    <row r="30" spans="1:13" x14ac:dyDescent="0.2">
      <c r="A30" s="1"/>
      <c r="B30" s="2"/>
      <c r="C30" s="2"/>
      <c r="D30" s="2"/>
      <c r="E30" s="2"/>
      <c r="F30" s="2"/>
      <c r="G30" s="2"/>
      <c r="H30" s="2"/>
      <c r="I30" s="2"/>
      <c r="J30" s="2"/>
      <c r="K30" s="2"/>
      <c r="M30" s="3"/>
    </row>
    <row r="31" spans="1:13" x14ac:dyDescent="0.2">
      <c r="A31" s="55" t="s">
        <v>114</v>
      </c>
      <c r="B31" s="56">
        <f>SUM(B5:B24)</f>
        <v>234</v>
      </c>
      <c r="C31" s="2"/>
      <c r="D31" s="2"/>
      <c r="E31" s="2"/>
      <c r="F31" s="2"/>
      <c r="G31" s="2"/>
      <c r="H31" s="2"/>
      <c r="I31" s="2"/>
      <c r="J31" s="2"/>
      <c r="K31" s="2"/>
      <c r="M31" s="3"/>
    </row>
    <row r="32" spans="1:13" ht="13.5" thickBot="1" x14ac:dyDescent="0.25">
      <c r="A32" s="1"/>
      <c r="B32" s="2"/>
      <c r="C32" s="2"/>
      <c r="D32" s="2"/>
      <c r="E32" s="2"/>
      <c r="F32" s="2"/>
      <c r="G32" s="2"/>
      <c r="H32" s="2"/>
      <c r="I32" s="2"/>
      <c r="J32" s="2"/>
      <c r="K32" s="2"/>
      <c r="M32" s="3"/>
    </row>
    <row r="33" spans="1:13" x14ac:dyDescent="0.2">
      <c r="A33" s="19" t="s">
        <v>115</v>
      </c>
      <c r="B33" s="34" t="s">
        <v>116</v>
      </c>
      <c r="C33" s="20">
        <v>62</v>
      </c>
      <c r="D33" s="57">
        <f>SUM(C33/$B$31)</f>
        <v>0.26495726495726496</v>
      </c>
      <c r="E33" s="57">
        <v>0.27083333333333331</v>
      </c>
      <c r="F33" s="58"/>
      <c r="G33" s="20" t="s">
        <v>105</v>
      </c>
      <c r="H33" s="20"/>
      <c r="I33" s="59"/>
      <c r="J33" s="2"/>
      <c r="K33" s="2"/>
      <c r="M33" s="3"/>
    </row>
    <row r="34" spans="1:13" x14ac:dyDescent="0.2">
      <c r="A34" s="1"/>
      <c r="B34" s="23" t="s">
        <v>117</v>
      </c>
      <c r="C34" s="2">
        <v>127</v>
      </c>
      <c r="D34" s="60">
        <f>SUM(C34/$B$31)</f>
        <v>0.54273504273504269</v>
      </c>
      <c r="E34" s="60">
        <v>0.54166666666666663</v>
      </c>
      <c r="F34" s="61"/>
      <c r="G34" s="2" t="s">
        <v>106</v>
      </c>
      <c r="H34" s="2"/>
      <c r="I34" s="62"/>
      <c r="J34" s="2"/>
      <c r="K34" s="2"/>
      <c r="M34" s="3"/>
    </row>
    <row r="35" spans="1:13" ht="13.5" thickBot="1" x14ac:dyDescent="0.25">
      <c r="A35" s="25"/>
      <c r="B35" s="27" t="s">
        <v>118</v>
      </c>
      <c r="C35" s="26">
        <v>127</v>
      </c>
      <c r="D35" s="63">
        <f>SUM(C35/$B$31)</f>
        <v>0.54273504273504269</v>
      </c>
      <c r="E35" s="63">
        <v>0.54166666666666663</v>
      </c>
      <c r="F35" s="64"/>
      <c r="G35" s="26" t="s">
        <v>107</v>
      </c>
      <c r="H35" s="26"/>
      <c r="I35" s="65"/>
      <c r="J35" s="2"/>
      <c r="K35" s="2"/>
      <c r="M35" s="3"/>
    </row>
    <row r="36" spans="1:13" ht="13.5" thickBot="1" x14ac:dyDescent="0.25">
      <c r="A36" s="25"/>
      <c r="B36" s="26"/>
      <c r="C36" s="26"/>
      <c r="D36" s="26"/>
      <c r="E36" s="26"/>
      <c r="F36" s="26"/>
      <c r="G36" s="26"/>
      <c r="H36" s="26"/>
      <c r="I36" s="26"/>
      <c r="J36" s="26"/>
      <c r="K36" s="26"/>
      <c r="L36" s="66"/>
      <c r="M36" s="67"/>
    </row>
  </sheetData>
  <sheetProtection sheet="1" objects="1" scenarios="1"/>
  <mergeCells count="2">
    <mergeCell ref="A1:M2"/>
    <mergeCell ref="D4:K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9D399B9A5D3564989DEC33308745E13" ma:contentTypeVersion="19" ma:contentTypeDescription="Opprett et nytt dokument." ma:contentTypeScope="" ma:versionID="17f1660bfe9fd0d3331313dbb2cae84d">
  <xsd:schema xmlns:xsd="http://www.w3.org/2001/XMLSchema" xmlns:xs="http://www.w3.org/2001/XMLSchema" xmlns:p="http://schemas.microsoft.com/office/2006/metadata/properties" xmlns:ns2="48466462-bc3c-4a55-9692-5a55445c2259" xmlns:ns3="733df60e-6b8c-49a5-a953-39613cb8aa7c" xmlns:ns4="9e538389-cabc-4d4e-918a-8beb7ac0ecaa" targetNamespace="http://schemas.microsoft.com/office/2006/metadata/properties" ma:root="true" ma:fieldsID="b689a93f888a796ab9ff3403fd05bab2" ns2:_="" ns3:_="" ns4:_="">
    <xsd:import namespace="48466462-bc3c-4a55-9692-5a55445c2259"/>
    <xsd:import namespace="733df60e-6b8c-49a5-a953-39613cb8aa7c"/>
    <xsd:import namespace="9e538389-cabc-4d4e-918a-8beb7ac0eca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466462-bc3c-4a55-9692-5a55445c22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7c35df68-1123-4a3a-b80a-3e4e7d44f2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3df60e-6b8c-49a5-a953-39613cb8aa7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e538389-cabc-4d4e-918a-8beb7ac0eca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354a7eb-578e-4131-b0e6-1ef6604845a1}" ma:internalName="TaxCatchAll" ma:showField="CatchAllData" ma:web="733df60e-6b8c-49a5-a953-39613cb8aa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466462-bc3c-4a55-9692-5a55445c2259">
      <Terms xmlns="http://schemas.microsoft.com/office/infopath/2007/PartnerControls"/>
    </lcf76f155ced4ddcb4097134ff3c332f>
    <TaxCatchAll xmlns="9e538389-cabc-4d4e-918a-8beb7ac0ecaa" xsi:nil="true"/>
  </documentManagement>
</p:properties>
</file>

<file path=customXml/itemProps1.xml><?xml version="1.0" encoding="utf-8"?>
<ds:datastoreItem xmlns:ds="http://schemas.openxmlformats.org/officeDocument/2006/customXml" ds:itemID="{26393479-A5B7-4A5E-9CBC-9E35243C74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466462-bc3c-4a55-9692-5a55445c2259"/>
    <ds:schemaRef ds:uri="733df60e-6b8c-49a5-a953-39613cb8aa7c"/>
    <ds:schemaRef ds:uri="9e538389-cabc-4d4e-918a-8beb7ac0e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D9F105-052F-4CCE-95EC-AF2E60A724C6}">
  <ds:schemaRefs>
    <ds:schemaRef ds:uri="http://schemas.microsoft.com/sharepoint/v3/contenttype/forms"/>
  </ds:schemaRefs>
</ds:datastoreItem>
</file>

<file path=customXml/itemProps3.xml><?xml version="1.0" encoding="utf-8"?>
<ds:datastoreItem xmlns:ds="http://schemas.openxmlformats.org/officeDocument/2006/customXml" ds:itemID="{B6C0F2A6-90F4-4FFC-9EA1-5BFAB3C78F02}">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733df60e-6b8c-49a5-a953-39613cb8aa7c"/>
    <ds:schemaRef ds:uri="48466462-bc3c-4a55-9692-5a55445c2259"/>
    <ds:schemaRef ds:uri="http://purl.org/dc/terms/"/>
    <ds:schemaRef ds:uri="http://schemas.microsoft.com/office/2006/metadata/properties"/>
    <ds:schemaRef ds:uri="http://www.w3.org/XML/1998/namespace"/>
    <ds:schemaRef ds:uri="9e538389-cabc-4d4e-918a-8beb7ac0ecaa"/>
  </ds:schemaRefs>
</ds:datastoreItem>
</file>

<file path=docMetadata/LabelInfo.xml><?xml version="1.0" encoding="utf-8"?>
<clbl:labelList xmlns:clbl="http://schemas.microsoft.com/office/2020/mipLabelMetadata">
  <clbl:label id="{5ca93399-1184-430d-88a8-107721ef7b66}" enabled="0" method="" siteId="{5ca93399-1184-430d-88a8-107721ef7b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9</vt:i4>
      </vt:variant>
    </vt:vector>
  </HeadingPairs>
  <TitlesOfParts>
    <vt:vector size="9" baseType="lpstr">
      <vt:lpstr>Info</vt:lpstr>
      <vt:lpstr>Res1_1.div_31.12</vt:lpstr>
      <vt:lpstr>Res2_1.div_31.12</vt:lpstr>
      <vt:lpstr>Res3_1.div_31.12</vt:lpstr>
      <vt:lpstr>ResOgBal_1.div_31.12</vt:lpstr>
      <vt:lpstr>Poster</vt:lpstr>
      <vt:lpstr>Rating</vt:lpstr>
      <vt:lpstr>Rating_Bud</vt:lpstr>
      <vt:lpstr>RatingModell</vt:lpstr>
    </vt:vector>
  </TitlesOfParts>
  <Company>Norges Idrettsforbund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us-joso</dc:creator>
  <cp:lastModifiedBy>Pedersen, Eivind Juul</cp:lastModifiedBy>
  <cp:lastPrinted>2007-02-08T16:09:59Z</cp:lastPrinted>
  <dcterms:created xsi:type="dcterms:W3CDTF">2005-10-17T08:09:30Z</dcterms:created>
  <dcterms:modified xsi:type="dcterms:W3CDTF">2026-05-07T10:30:31Z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0x010100D9D399B9A5D3564989DEC33308745E13</vt:lpwstr>
  </property>
  <property fmtid="{D5CDD505-2E9C-101B-9397-08002B2CF9AE}" pid="4" name="MediaServiceImageTags">
    <vt:lpwstr/>
  </property>
</Properties>
</file>