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24226"/>
  <mc:AlternateContent xmlns:mc="http://schemas.openxmlformats.org/markup-compatibility/2006">
    <mc:Choice Requires="x15">
      <x15ac:absPath xmlns:x15ac="http://schemas.microsoft.com/office/spreadsheetml/2010/11/ac" url="https://idrettsforbundet.sharepoint.com/sites/SF34Administrasjon/Delte dokumenter/Organisasjon/Klubblisens/KlubblisensUtvalget/Klubblisens Eldre Ting/Rapporteringsmaler/Rapporteringsmaler_Nye/31.desember-Frist_15mar/"/>
    </mc:Choice>
  </mc:AlternateContent>
  <xr:revisionPtr revIDLastSave="308" documentId="13_ncr:40009_{4A6213B1-84E2-4378-BF5B-675FC0B40674}" xr6:coauthVersionLast="47" xr6:coauthVersionMax="47" xr10:uidLastSave="{9028BD78-384E-4799-A6D7-426F69293A5A}"/>
  <bookViews>
    <workbookView xWindow="28680" yWindow="-120" windowWidth="29040" windowHeight="15720" xr2:uid="{00000000-000D-0000-FFFF-FFFF00000000}"/>
  </bookViews>
  <sheets>
    <sheet name="Info" sheetId="16" r:id="rId1"/>
    <sheet name="Res1_Eliteserien_31.12" sheetId="1" r:id="rId2"/>
    <sheet name="Res2_Eliteserien_31.12" sheetId="12" r:id="rId3"/>
    <sheet name="Res3_Eliteserien_31.12" sheetId="13" r:id="rId4"/>
    <sheet name="ResogBal" sheetId="10" state="hidden" r:id="rId5"/>
    <sheet name="Poster" sheetId="11" state="hidden" r:id="rId6"/>
    <sheet name="Ratingmodell" sheetId="15" state="hidden" r:id="rId7"/>
    <sheet name="SPESIFIKASJONER" sheetId="2" state="hidden" r:id="rId8"/>
    <sheet name="Rating" sheetId="14" state="hidden" r:id="rId9"/>
    <sheet name="Rating_Bud" sheetId="17" state="hidden" r:id="rId10"/>
  </sheets>
  <definedNames>
    <definedName name="_xlnm.Print_Area" localSheetId="1">'Res1_Eliteserien_31.12'!$A$1:$J$83</definedName>
    <definedName name="_xlnm.Print_Area" localSheetId="2">'Res2_Eliteserien_31.12'!$A$1:$J$83</definedName>
    <definedName name="_xlnm.Print_Area" localSheetId="3">'Res3_Eliteserien_31.12'!$A$1:$J$83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31" i="14" l="1"/>
  <c r="D27" i="14"/>
  <c r="K22" i="1" l="1"/>
  <c r="H47" i="13"/>
  <c r="H46" i="10" l="1"/>
  <c r="I46" i="10"/>
  <c r="J46" i="10"/>
  <c r="D46" i="10"/>
  <c r="E46" i="10"/>
  <c r="F46" i="10"/>
  <c r="F47" i="12"/>
  <c r="E47" i="12"/>
  <c r="D47" i="12"/>
  <c r="J47" i="12"/>
  <c r="I47" i="12"/>
  <c r="H47" i="12"/>
  <c r="J47" i="13"/>
  <c r="I47" i="13"/>
  <c r="E47" i="13"/>
  <c r="F47" i="13"/>
  <c r="D47" i="13"/>
  <c r="J47" i="1" l="1"/>
  <c r="I47" i="1"/>
  <c r="H47" i="1"/>
  <c r="E47" i="1"/>
  <c r="F47" i="1"/>
  <c r="D47" i="1"/>
  <c r="E79" i="1" l="1"/>
  <c r="E73" i="1"/>
  <c r="E56" i="1"/>
  <c r="E50" i="1"/>
  <c r="D50" i="1"/>
  <c r="D56" i="1"/>
  <c r="D73" i="1"/>
  <c r="D79" i="1"/>
  <c r="F42" i="10" l="1"/>
  <c r="F17" i="1"/>
  <c r="E17" i="1"/>
  <c r="D17" i="1"/>
  <c r="F17" i="12"/>
  <c r="E17" i="12"/>
  <c r="D17" i="12"/>
  <c r="F17" i="13"/>
  <c r="F18" i="13"/>
  <c r="E17" i="13"/>
  <c r="D17" i="13"/>
  <c r="G21" i="17"/>
  <c r="F21" i="17"/>
  <c r="B37" i="11"/>
  <c r="B33" i="11"/>
  <c r="B32" i="11"/>
  <c r="B31" i="11"/>
  <c r="B29" i="11"/>
  <c r="B28" i="11"/>
  <c r="B27" i="11"/>
  <c r="B26" i="11"/>
  <c r="B22" i="11"/>
  <c r="B21" i="11"/>
  <c r="B19" i="11"/>
  <c r="B18" i="11"/>
  <c r="B17" i="11"/>
  <c r="B16" i="11"/>
  <c r="B14" i="11"/>
  <c r="B13" i="11"/>
  <c r="B12" i="11"/>
  <c r="B11" i="11"/>
  <c r="B8" i="11"/>
  <c r="B7" i="11"/>
  <c r="B6" i="11"/>
  <c r="B5" i="11"/>
  <c r="B4" i="11"/>
  <c r="F80" i="10"/>
  <c r="F81" i="10" s="1"/>
  <c r="C22" i="11" s="1"/>
  <c r="E80" i="10"/>
  <c r="E81" i="10" s="1"/>
  <c r="D80" i="10"/>
  <c r="D81" i="10"/>
  <c r="C19" i="11" s="1"/>
  <c r="J78" i="10"/>
  <c r="I78" i="10"/>
  <c r="H78" i="10"/>
  <c r="F78" i="10"/>
  <c r="E78" i="10"/>
  <c r="D78" i="10"/>
  <c r="J77" i="10"/>
  <c r="I77" i="10"/>
  <c r="H77" i="10"/>
  <c r="F77" i="10"/>
  <c r="E77" i="10"/>
  <c r="D77" i="10"/>
  <c r="J76" i="10"/>
  <c r="I76" i="10"/>
  <c r="H76" i="10"/>
  <c r="F76" i="10"/>
  <c r="E76" i="10"/>
  <c r="D76" i="10"/>
  <c r="J75" i="10"/>
  <c r="I75" i="10"/>
  <c r="H75" i="10"/>
  <c r="F75" i="10"/>
  <c r="E75" i="10"/>
  <c r="D75" i="10"/>
  <c r="J74" i="10"/>
  <c r="I74" i="10"/>
  <c r="H74" i="10"/>
  <c r="C31" i="11" s="1"/>
  <c r="F74" i="10"/>
  <c r="E74" i="10"/>
  <c r="D74" i="10"/>
  <c r="J72" i="10"/>
  <c r="I72" i="10"/>
  <c r="H72" i="10"/>
  <c r="F72" i="10"/>
  <c r="E72" i="10"/>
  <c r="D72" i="10"/>
  <c r="J71" i="10"/>
  <c r="I71" i="10"/>
  <c r="H71" i="10"/>
  <c r="F71" i="10"/>
  <c r="E71" i="10"/>
  <c r="D71" i="10"/>
  <c r="J70" i="10"/>
  <c r="I70" i="10"/>
  <c r="H70" i="10"/>
  <c r="F70" i="10"/>
  <c r="E70" i="10"/>
  <c r="D70" i="10"/>
  <c r="J69" i="10"/>
  <c r="I69" i="10"/>
  <c r="H69" i="10"/>
  <c r="F69" i="10"/>
  <c r="E69" i="10"/>
  <c r="D69" i="10"/>
  <c r="J68" i="10"/>
  <c r="I68" i="10"/>
  <c r="H68" i="10"/>
  <c r="F68" i="10"/>
  <c r="E68" i="10"/>
  <c r="D68" i="10"/>
  <c r="J67" i="10"/>
  <c r="I67" i="10"/>
  <c r="H67" i="10"/>
  <c r="F67" i="10"/>
  <c r="E67" i="10"/>
  <c r="D67" i="10"/>
  <c r="J66" i="10"/>
  <c r="I66" i="10"/>
  <c r="H66" i="10"/>
  <c r="F66" i="10"/>
  <c r="E66" i="10"/>
  <c r="D66" i="10"/>
  <c r="J65" i="10"/>
  <c r="I65" i="10"/>
  <c r="H65" i="10"/>
  <c r="F65" i="10"/>
  <c r="E65" i="10"/>
  <c r="D65" i="10"/>
  <c r="J64" i="10"/>
  <c r="I64" i="10"/>
  <c r="H64" i="10"/>
  <c r="F64" i="10"/>
  <c r="E64" i="10"/>
  <c r="D64" i="10"/>
  <c r="J63" i="10"/>
  <c r="I63" i="10"/>
  <c r="H63" i="10"/>
  <c r="F63" i="10"/>
  <c r="E63" i="10"/>
  <c r="D63" i="10"/>
  <c r="J62" i="10"/>
  <c r="I62" i="10"/>
  <c r="H62" i="10"/>
  <c r="F62" i="10"/>
  <c r="E62" i="10"/>
  <c r="D62" i="10"/>
  <c r="J61" i="10"/>
  <c r="I61" i="10"/>
  <c r="H61" i="10"/>
  <c r="F61" i="10"/>
  <c r="E61" i="10"/>
  <c r="D61" i="10"/>
  <c r="J60" i="10"/>
  <c r="I60" i="10"/>
  <c r="H60" i="10"/>
  <c r="F60" i="10"/>
  <c r="E60" i="10"/>
  <c r="D60" i="10"/>
  <c r="J59" i="10"/>
  <c r="I59" i="10"/>
  <c r="H59" i="10"/>
  <c r="F59" i="10"/>
  <c r="E59" i="10"/>
  <c r="D59" i="10"/>
  <c r="J58" i="10"/>
  <c r="I58" i="10"/>
  <c r="H58" i="10"/>
  <c r="F58" i="10"/>
  <c r="E58" i="10"/>
  <c r="D58" i="10"/>
  <c r="J57" i="10"/>
  <c r="I57" i="10"/>
  <c r="H57" i="10"/>
  <c r="F57" i="10"/>
  <c r="E57" i="10"/>
  <c r="D57" i="10"/>
  <c r="J55" i="10"/>
  <c r="I55" i="10"/>
  <c r="H55" i="10"/>
  <c r="F55" i="10"/>
  <c r="E55" i="10"/>
  <c r="D55" i="10"/>
  <c r="J54" i="10"/>
  <c r="I54" i="10"/>
  <c r="H54" i="10"/>
  <c r="F54" i="10"/>
  <c r="D54" i="10"/>
  <c r="J53" i="10"/>
  <c r="I53" i="10"/>
  <c r="H53" i="10"/>
  <c r="F53" i="10"/>
  <c r="E53" i="10"/>
  <c r="D53" i="10"/>
  <c r="J52" i="10"/>
  <c r="I52" i="10"/>
  <c r="H52" i="10"/>
  <c r="F52" i="10"/>
  <c r="E52" i="10"/>
  <c r="D52" i="10"/>
  <c r="J51" i="10"/>
  <c r="I51" i="10"/>
  <c r="H51" i="10"/>
  <c r="F51" i="10"/>
  <c r="E51" i="10"/>
  <c r="D51" i="10"/>
  <c r="J49" i="10"/>
  <c r="J50" i="10" s="1"/>
  <c r="I49" i="10"/>
  <c r="I50" i="10" s="1"/>
  <c r="H49" i="10"/>
  <c r="H50" i="10" s="1"/>
  <c r="C27" i="11" s="1"/>
  <c r="F49" i="10"/>
  <c r="F50" i="10" s="1"/>
  <c r="E49" i="10"/>
  <c r="E50" i="10" s="1"/>
  <c r="D49" i="10"/>
  <c r="D50" i="10" s="1"/>
  <c r="C12" i="11" s="1"/>
  <c r="J45" i="10"/>
  <c r="I45" i="10"/>
  <c r="H45" i="10"/>
  <c r="F45" i="10"/>
  <c r="E45" i="10"/>
  <c r="D45" i="10"/>
  <c r="J44" i="10"/>
  <c r="I44" i="10"/>
  <c r="H44" i="10"/>
  <c r="F44" i="10"/>
  <c r="E44" i="10"/>
  <c r="D44" i="10"/>
  <c r="J43" i="10"/>
  <c r="I43" i="10"/>
  <c r="H43" i="10"/>
  <c r="F43" i="10"/>
  <c r="E43" i="10"/>
  <c r="D43" i="10"/>
  <c r="J42" i="10"/>
  <c r="I42" i="10"/>
  <c r="H42" i="10"/>
  <c r="E42" i="10"/>
  <c r="D42" i="10"/>
  <c r="J41" i="10"/>
  <c r="I41" i="10"/>
  <c r="H41" i="10"/>
  <c r="F41" i="10"/>
  <c r="E41" i="10"/>
  <c r="D41" i="10"/>
  <c r="J40" i="10"/>
  <c r="I40" i="10"/>
  <c r="H40" i="10"/>
  <c r="F40" i="10"/>
  <c r="E40" i="10"/>
  <c r="D40" i="10"/>
  <c r="J39" i="10"/>
  <c r="I39" i="10"/>
  <c r="H39" i="10"/>
  <c r="F39" i="10"/>
  <c r="F47" i="10" s="1"/>
  <c r="E39" i="10"/>
  <c r="D39" i="10"/>
  <c r="F34" i="10"/>
  <c r="E34" i="10"/>
  <c r="D34" i="10"/>
  <c r="F33" i="10"/>
  <c r="E33" i="10"/>
  <c r="D33" i="10"/>
  <c r="F32" i="10"/>
  <c r="E32" i="10"/>
  <c r="D32" i="10"/>
  <c r="F31" i="10"/>
  <c r="E31" i="10"/>
  <c r="D31" i="10"/>
  <c r="F30" i="10"/>
  <c r="E30" i="10"/>
  <c r="D30" i="10"/>
  <c r="F29" i="10"/>
  <c r="E29" i="10"/>
  <c r="D29" i="10"/>
  <c r="F28" i="10"/>
  <c r="E28" i="10"/>
  <c r="D28" i="10"/>
  <c r="F27" i="10"/>
  <c r="E27" i="10"/>
  <c r="D27" i="10"/>
  <c r="F26" i="10"/>
  <c r="E26" i="10"/>
  <c r="D26" i="10"/>
  <c r="F24" i="10"/>
  <c r="E24" i="10"/>
  <c r="D24" i="10"/>
  <c r="F23" i="10"/>
  <c r="E23" i="10"/>
  <c r="D23" i="10"/>
  <c r="F21" i="10"/>
  <c r="E21" i="10"/>
  <c r="D21" i="10"/>
  <c r="F20" i="10"/>
  <c r="E20" i="10"/>
  <c r="D20" i="10"/>
  <c r="F16" i="10"/>
  <c r="E16" i="10"/>
  <c r="D16" i="10"/>
  <c r="F15" i="10"/>
  <c r="E15" i="10"/>
  <c r="D15" i="10"/>
  <c r="F14" i="10"/>
  <c r="E14" i="10"/>
  <c r="D14" i="10"/>
  <c r="F13" i="10"/>
  <c r="E13" i="10"/>
  <c r="D13" i="10"/>
  <c r="F12" i="10"/>
  <c r="E12" i="10"/>
  <c r="D12" i="10"/>
  <c r="F11" i="10"/>
  <c r="E11" i="10"/>
  <c r="D11" i="10"/>
  <c r="F9" i="10"/>
  <c r="E9" i="10"/>
  <c r="D9" i="10"/>
  <c r="F8" i="10"/>
  <c r="E8" i="10"/>
  <c r="D8" i="10"/>
  <c r="F7" i="10"/>
  <c r="E7" i="10"/>
  <c r="D7" i="10"/>
  <c r="F6" i="10"/>
  <c r="E6" i="10"/>
  <c r="D6" i="10"/>
  <c r="B31" i="15"/>
  <c r="D35" i="15"/>
  <c r="G21" i="14"/>
  <c r="F21" i="14"/>
  <c r="J81" i="10"/>
  <c r="I81" i="10"/>
  <c r="H81" i="10"/>
  <c r="C33" i="11"/>
  <c r="J81" i="13"/>
  <c r="I81" i="13"/>
  <c r="H81" i="13"/>
  <c r="F81" i="13"/>
  <c r="E81" i="13"/>
  <c r="E82" i="13"/>
  <c r="D81" i="13"/>
  <c r="J79" i="13"/>
  <c r="I79" i="13"/>
  <c r="H79" i="13"/>
  <c r="F79" i="13"/>
  <c r="E79" i="13"/>
  <c r="D79" i="13"/>
  <c r="J73" i="13"/>
  <c r="J82" i="13"/>
  <c r="I73" i="13"/>
  <c r="H73" i="13"/>
  <c r="F73" i="13"/>
  <c r="E73" i="13"/>
  <c r="D73" i="13"/>
  <c r="J56" i="13"/>
  <c r="I56" i="13"/>
  <c r="I82" i="13"/>
  <c r="H56" i="13"/>
  <c r="F56" i="13"/>
  <c r="E56" i="13"/>
  <c r="D56" i="13"/>
  <c r="J50" i="13"/>
  <c r="I50" i="13"/>
  <c r="H50" i="13"/>
  <c r="H82" i="13"/>
  <c r="F50" i="13"/>
  <c r="E50" i="13"/>
  <c r="D50" i="13"/>
  <c r="F82" i="13"/>
  <c r="D82" i="13"/>
  <c r="F35" i="13"/>
  <c r="E35" i="13"/>
  <c r="D35" i="13"/>
  <c r="D36" i="13"/>
  <c r="F25" i="13"/>
  <c r="E25" i="13"/>
  <c r="E36" i="13"/>
  <c r="D25" i="13"/>
  <c r="F22" i="13"/>
  <c r="F36" i="13"/>
  <c r="E22" i="13"/>
  <c r="D22" i="13"/>
  <c r="F10" i="13"/>
  <c r="E10" i="13"/>
  <c r="D10" i="13"/>
  <c r="J81" i="12"/>
  <c r="I81" i="12"/>
  <c r="H81" i="12"/>
  <c r="F81" i="12"/>
  <c r="E81" i="12"/>
  <c r="D81" i="12"/>
  <c r="J79" i="12"/>
  <c r="I79" i="12"/>
  <c r="H79" i="12"/>
  <c r="F79" i="12"/>
  <c r="E79" i="12"/>
  <c r="D79" i="12"/>
  <c r="J73" i="12"/>
  <c r="I73" i="12"/>
  <c r="H73" i="12"/>
  <c r="F73" i="12"/>
  <c r="E73" i="12"/>
  <c r="D73" i="12"/>
  <c r="J56" i="12"/>
  <c r="I56" i="12"/>
  <c r="H56" i="12"/>
  <c r="F56" i="12"/>
  <c r="E56" i="12"/>
  <c r="D56" i="12"/>
  <c r="J50" i="12"/>
  <c r="I50" i="12"/>
  <c r="H50" i="12"/>
  <c r="F50" i="12"/>
  <c r="E50" i="12"/>
  <c r="D50" i="12"/>
  <c r="F35" i="12"/>
  <c r="E35" i="12"/>
  <c r="D35" i="12"/>
  <c r="F25" i="12"/>
  <c r="E25" i="12"/>
  <c r="D25" i="12"/>
  <c r="F22" i="12"/>
  <c r="E22" i="12"/>
  <c r="D22" i="12"/>
  <c r="F10" i="12"/>
  <c r="E10" i="12"/>
  <c r="D10" i="12"/>
  <c r="D18" i="12" s="1"/>
  <c r="J81" i="1"/>
  <c r="I81" i="1"/>
  <c r="H81" i="1"/>
  <c r="F81" i="1"/>
  <c r="E81" i="1"/>
  <c r="E82" i="1" s="1"/>
  <c r="D81" i="1"/>
  <c r="J79" i="1"/>
  <c r="I79" i="1"/>
  <c r="H79" i="1"/>
  <c r="F79" i="1"/>
  <c r="J73" i="1"/>
  <c r="I73" i="1"/>
  <c r="H73" i="1"/>
  <c r="F73" i="1"/>
  <c r="J56" i="1"/>
  <c r="I56" i="1"/>
  <c r="H56" i="1"/>
  <c r="F56" i="1"/>
  <c r="J50" i="1"/>
  <c r="I50" i="1"/>
  <c r="H50" i="1"/>
  <c r="F50" i="1"/>
  <c r="F35" i="1"/>
  <c r="E35" i="1"/>
  <c r="D35" i="1"/>
  <c r="F25" i="1"/>
  <c r="E25" i="1"/>
  <c r="D25" i="1"/>
  <c r="F22" i="1"/>
  <c r="E22" i="1"/>
  <c r="D22" i="1"/>
  <c r="F10" i="1"/>
  <c r="F18" i="1" s="1"/>
  <c r="E10" i="1"/>
  <c r="D10" i="1"/>
  <c r="F75" i="2"/>
  <c r="D75" i="2"/>
  <c r="F65" i="2"/>
  <c r="D65" i="2"/>
  <c r="F58" i="2"/>
  <c r="D58" i="2"/>
  <c r="F52" i="2"/>
  <c r="D52" i="2"/>
  <c r="F46" i="2"/>
  <c r="F40" i="2"/>
  <c r="D40" i="2"/>
  <c r="F26" i="2"/>
  <c r="F33" i="2"/>
  <c r="D33" i="2"/>
  <c r="F18" i="2"/>
  <c r="F8" i="2"/>
  <c r="D46" i="2"/>
  <c r="D26" i="2"/>
  <c r="D18" i="2"/>
  <c r="D8" i="2"/>
  <c r="D34" i="15"/>
  <c r="L6" i="15"/>
  <c r="L28" i="15"/>
  <c r="L16" i="15"/>
  <c r="D18" i="13"/>
  <c r="E18" i="13"/>
  <c r="E54" i="10"/>
  <c r="L18" i="15"/>
  <c r="L7" i="15"/>
  <c r="L12" i="15"/>
  <c r="D33" i="15"/>
  <c r="L23" i="15"/>
  <c r="L24" i="15"/>
  <c r="L13" i="15"/>
  <c r="L20" i="15"/>
  <c r="L8" i="15"/>
  <c r="L17" i="15"/>
  <c r="L14" i="15"/>
  <c r="L5" i="15"/>
  <c r="L27" i="15"/>
  <c r="L15" i="15"/>
  <c r="L22" i="15"/>
  <c r="L26" i="15"/>
  <c r="L9" i="15"/>
  <c r="L25" i="15"/>
  <c r="L21" i="15"/>
  <c r="L19" i="15"/>
  <c r="L10" i="15"/>
  <c r="L11" i="15"/>
  <c r="H47" i="10" l="1"/>
  <c r="D47" i="10"/>
  <c r="I47" i="10"/>
  <c r="E47" i="10"/>
  <c r="J47" i="10"/>
  <c r="F79" i="10"/>
  <c r="E25" i="10"/>
  <c r="F25" i="10"/>
  <c r="I82" i="1"/>
  <c r="F36" i="12"/>
  <c r="F22" i="10"/>
  <c r="E56" i="10"/>
  <c r="F56" i="10"/>
  <c r="D25" i="10"/>
  <c r="J79" i="10"/>
  <c r="J56" i="10"/>
  <c r="J73" i="10"/>
  <c r="J82" i="1"/>
  <c r="J82" i="12"/>
  <c r="I79" i="10"/>
  <c r="I73" i="10"/>
  <c r="I56" i="10"/>
  <c r="I82" i="12"/>
  <c r="H82" i="12"/>
  <c r="E79" i="10"/>
  <c r="F73" i="10"/>
  <c r="E82" i="12"/>
  <c r="E73" i="10"/>
  <c r="F82" i="12"/>
  <c r="D82" i="12"/>
  <c r="C16" i="11"/>
  <c r="D36" i="12"/>
  <c r="D22" i="10"/>
  <c r="C6" i="11" s="1"/>
  <c r="F18" i="12"/>
  <c r="F17" i="10"/>
  <c r="F35" i="10"/>
  <c r="E36" i="12"/>
  <c r="E22" i="10"/>
  <c r="E18" i="12"/>
  <c r="E18" i="1"/>
  <c r="E35" i="10"/>
  <c r="E36" i="1"/>
  <c r="E17" i="10"/>
  <c r="E10" i="10"/>
  <c r="H79" i="10"/>
  <c r="H73" i="10"/>
  <c r="C29" i="11" s="1"/>
  <c r="H56" i="10"/>
  <c r="C28" i="11" s="1"/>
  <c r="H82" i="1"/>
  <c r="C26" i="11"/>
  <c r="D79" i="10"/>
  <c r="D73" i="10"/>
  <c r="C14" i="11" s="1"/>
  <c r="C11" i="11"/>
  <c r="D82" i="1"/>
  <c r="D35" i="10"/>
  <c r="C5" i="11" s="1"/>
  <c r="D36" i="1"/>
  <c r="D17" i="10"/>
  <c r="C4" i="11" s="1"/>
  <c r="D18" i="1"/>
  <c r="C17" i="11"/>
  <c r="D56" i="10"/>
  <c r="C13" i="11" s="1"/>
  <c r="F82" i="1"/>
  <c r="F36" i="1"/>
  <c r="F10" i="10"/>
  <c r="D10" i="10"/>
  <c r="F18" i="10" l="1"/>
  <c r="F36" i="10"/>
  <c r="C8" i="11" s="1"/>
  <c r="J82" i="10"/>
  <c r="E82" i="10"/>
  <c r="C37" i="11" s="1"/>
  <c r="F82" i="10"/>
  <c r="C21" i="11" s="1"/>
  <c r="C23" i="11" s="1"/>
  <c r="I82" i="10"/>
  <c r="E36" i="10"/>
  <c r="D19" i="17"/>
  <c r="E19" i="17" s="1"/>
  <c r="H19" i="17" s="1"/>
  <c r="H82" i="10"/>
  <c r="C32" i="11" s="1"/>
  <c r="D6" i="17" s="1"/>
  <c r="E6" i="17" s="1"/>
  <c r="H6" i="17" s="1"/>
  <c r="D7" i="14"/>
  <c r="E7" i="14" s="1"/>
  <c r="H7" i="14" s="1"/>
  <c r="D19" i="14"/>
  <c r="E19" i="14" s="1"/>
  <c r="H19" i="14" s="1"/>
  <c r="D36" i="10"/>
  <c r="C7" i="11" s="1"/>
  <c r="D11" i="14" s="1"/>
  <c r="E11" i="14" s="1"/>
  <c r="H11" i="14" s="1"/>
  <c r="D6" i="14"/>
  <c r="E6" i="14" s="1"/>
  <c r="H6" i="14" s="1"/>
  <c r="D18" i="10"/>
  <c r="E18" i="10"/>
  <c r="C30" i="11"/>
  <c r="D82" i="10"/>
  <c r="C18" i="11" s="1"/>
  <c r="C20" i="11" s="1"/>
  <c r="D25" i="14"/>
  <c r="C15" i="11"/>
  <c r="D16" i="14" l="1"/>
  <c r="E16" i="14" s="1"/>
  <c r="H16" i="14" s="1"/>
  <c r="D16" i="17"/>
  <c r="E16" i="17" s="1"/>
  <c r="H16" i="17" s="1"/>
  <c r="D11" i="17"/>
  <c r="E11" i="17" s="1"/>
  <c r="H11" i="17" s="1"/>
  <c r="D7" i="17"/>
  <c r="E7" i="17" s="1"/>
  <c r="H7" i="17" s="1"/>
  <c r="D26" i="17"/>
  <c r="D25" i="17" s="1"/>
  <c r="C34" i="11"/>
  <c r="D17" i="17" s="1"/>
  <c r="E17" i="17" s="1"/>
  <c r="H17" i="17" s="1"/>
  <c r="D29" i="14"/>
  <c r="D26" i="14"/>
  <c r="D17" i="14"/>
  <c r="D18" i="17" l="1"/>
  <c r="E18" i="17" s="1"/>
  <c r="H18" i="17" s="1"/>
  <c r="E17" i="14"/>
  <c r="D18" i="14"/>
  <c r="E18" i="14" s="1"/>
  <c r="H18" i="14" s="1"/>
  <c r="E21" i="17" l="1"/>
  <c r="H21" i="17" s="1"/>
  <c r="H17" i="14"/>
  <c r="E21" i="14"/>
  <c r="D21" i="17" l="1"/>
  <c r="H21" i="14"/>
  <c r="D21" i="14"/>
  <c r="H10" i="12" l="1"/>
  <c r="H10" i="13"/>
  <c r="H10"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Pedersen, Eivind</author>
  </authors>
  <commentList>
    <comment ref="J6" authorId="0" shapeId="0" xr:uid="{00000000-0006-0000-0800-000001000000}">
      <text>
        <r>
          <rPr>
            <b/>
            <sz val="8"/>
            <color indexed="81"/>
            <rFont val="Tahoma"/>
            <family val="2"/>
          </rPr>
          <t>Pedersen, Eivind:</t>
        </r>
        <r>
          <rPr>
            <sz val="8"/>
            <color indexed="81"/>
            <rFont val="Tahoma"/>
            <family val="2"/>
          </rPr>
          <t xml:space="preserve">
En tommelfingerregel er at likviditetsgrad 1 bør være større en 2. Dette kravet kan reduseres noe da bedrifter i nyere tid ikke har like stort behov for omløpsmidler 
Forholdstallet måler evnen til å imøtekomme betalingsforpliktelsene etter hvert som de faller</t>
        </r>
      </text>
    </comment>
    <comment ref="J7" authorId="0" shapeId="0" xr:uid="{00000000-0006-0000-0800-000002000000}">
      <text>
        <r>
          <rPr>
            <b/>
            <sz val="8"/>
            <color indexed="81"/>
            <rFont val="Tahoma"/>
            <family val="2"/>
          </rPr>
          <t>Pedersen, Eivind:</t>
        </r>
        <r>
          <rPr>
            <sz val="8"/>
            <color indexed="81"/>
            <rFont val="Tahoma"/>
            <family val="2"/>
          </rPr>
          <t xml:space="preserve">
Arbeidskapital beskriver hvor stor del av omløpsmidlene dine som er finansiert med langsiktig kapital. En positiv arbeidskapital betyr at en del av omløpsmidlene blir finansiert med langsiktig kapital. Det er spessielt viktig at en del av varelageret er finansiert av langsiktig kapital. Et normalt krav er at arbeidskapitalen skal dekke 50% av varelageret, men mange ønsker at det skal dekke hele.
 I nøkkeltallssammenheng er det interessant å følge arbeidskapitalen i forhold til salgsinntektene</t>
        </r>
      </text>
    </comment>
    <comment ref="J11" authorId="0" shapeId="0" xr:uid="{00000000-0006-0000-0800-000003000000}">
      <text>
        <r>
          <rPr>
            <b/>
            <sz val="8"/>
            <color indexed="81"/>
            <rFont val="Tahoma"/>
            <family val="2"/>
          </rPr>
          <t>Pedersen, Eivind:</t>
        </r>
        <r>
          <rPr>
            <sz val="8"/>
            <color indexed="81"/>
            <rFont val="Tahoma"/>
            <family val="2"/>
          </rPr>
          <t xml:space="preserve">
En høy egenkapitalprosent viser at bedriftens soliditet er sterk. Dette forholdstallet viser hvor stor del av eiendelene som er finansiert med egenkapital, samt hvor store tap bedriften kan bli utsatt for før det tærer på fremmedkapitalen. En egenkapitalprosent på 30 karakteriseres som bra for de fleste bedrifter, mens en egenkapitalprosent under 10 sees på som meget lavt. Ved 10 % egenkapitalandel har ikke aksjeselskaper lov å dele ut utbytte ifølge aksjeloven. </t>
        </r>
      </text>
    </comment>
    <comment ref="J16" authorId="0" shapeId="0" xr:uid="{00000000-0006-0000-0800-000004000000}">
      <text>
        <r>
          <rPr>
            <b/>
            <sz val="8"/>
            <color indexed="81"/>
            <rFont val="Tahoma"/>
            <family val="2"/>
          </rPr>
          <t>Pedersen, Eivind:</t>
        </r>
        <r>
          <rPr>
            <sz val="8"/>
            <color indexed="81"/>
            <rFont val="Tahoma"/>
            <family val="2"/>
          </rPr>
          <t xml:space="preserve">
Dette forholdstallet måler bedriftens avkastning på totalkapitalen, og viser hvor godt bedriften har vært drevet. Nøkkeltallet reflekterer hvor effektive selskapet har vært til å forvalte ressurser uavhengig av selskapets finansiering. Totalkapitalrentabiliteten tar derfor for seg avkastning både til eiere og kreditorer. </t>
        </r>
      </text>
    </comment>
    <comment ref="J17" authorId="0" shapeId="0" xr:uid="{00000000-0006-0000-0800-000005000000}">
      <text>
        <r>
          <rPr>
            <b/>
            <sz val="8"/>
            <color indexed="81"/>
            <rFont val="Tahoma"/>
            <family val="2"/>
          </rPr>
          <t>Pedersen, Eivind:</t>
        </r>
        <r>
          <rPr>
            <sz val="8"/>
            <color indexed="81"/>
            <rFont val="Tahoma"/>
            <family val="2"/>
          </rPr>
          <t xml:space="preserve">
Dette forholdstallet viser hvor mye som er tjent per omsatt krone i perioden. Dette forholdstallet måler selskapets lønnsomhet i forhold til salget. Forholdstallet kan bedres ved å øke inntektene eller ved å foreta kutt i kostnadene. </t>
        </r>
      </text>
    </comment>
    <comment ref="J19" authorId="0" shapeId="0" xr:uid="{00000000-0006-0000-0800-000006000000}">
      <text>
        <r>
          <rPr>
            <b/>
            <sz val="8"/>
            <color indexed="81"/>
            <rFont val="Tahoma"/>
            <family val="2"/>
          </rPr>
          <t>Pedersen, Eivind:</t>
        </r>
        <r>
          <rPr>
            <sz val="8"/>
            <color indexed="81"/>
            <rFont val="Tahoma"/>
            <family val="2"/>
          </rPr>
          <t xml:space="preserve">
Lønnskostnader i forhold til driftsinntekter. Bra med et så lavt forholdstall som mulig. Mulig gjennom å redusere lønnskostnader og/eller øke inntektene
De klubber med personalkostnader som overstiger 2/3 av klubbens inntekter vil ikke kunne opprettholde utgiftsnivået over tid. Et mål om en arbeidskapitalprosent under 50 % bør etterstrebes.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Pedersen, Eivind</author>
  </authors>
  <commentList>
    <comment ref="B4" authorId="0" shapeId="0" xr:uid="{00000000-0006-0000-0900-000001000000}">
      <text>
        <r>
          <rPr>
            <b/>
            <sz val="8"/>
            <color indexed="81"/>
            <rFont val="Tahoma"/>
            <family val="2"/>
          </rPr>
          <t>Pedersen, Eivind:</t>
        </r>
        <r>
          <rPr>
            <sz val="8"/>
            <color indexed="81"/>
            <rFont val="Tahoma"/>
            <family val="2"/>
          </rPr>
          <t xml:space="preserve">
I en likviditetsanalyse analyseres bedriftens evne til å imøtekomme fremtidige betalingsforpliktelser </t>
        </r>
      </text>
    </comment>
    <comment ref="J6" authorId="0" shapeId="0" xr:uid="{00000000-0006-0000-0900-000002000000}">
      <text>
        <r>
          <rPr>
            <b/>
            <sz val="8"/>
            <color indexed="81"/>
            <rFont val="Tahoma"/>
            <family val="2"/>
          </rPr>
          <t>Pedersen, Eivind:</t>
        </r>
        <r>
          <rPr>
            <sz val="8"/>
            <color indexed="81"/>
            <rFont val="Tahoma"/>
            <family val="2"/>
          </rPr>
          <t xml:space="preserve">
En tommelfingerregel er at likviditetsgrad 1 bør være større en 2. Dette kravet kan reduseres noe da bedrifter i nyere tid ikke har like stort behov for omløpsmidler </t>
        </r>
      </text>
    </comment>
    <comment ref="J7" authorId="0" shapeId="0" xr:uid="{00000000-0006-0000-0900-000003000000}">
      <text>
        <r>
          <rPr>
            <b/>
            <sz val="8"/>
            <color indexed="81"/>
            <rFont val="Tahoma"/>
            <family val="2"/>
          </rPr>
          <t>Pedersen, Eivind:</t>
        </r>
        <r>
          <rPr>
            <sz val="8"/>
            <color indexed="81"/>
            <rFont val="Tahoma"/>
            <family val="2"/>
          </rPr>
          <t xml:space="preserve">
Arbeidskapital beskriver hvor stor del av omløpsmidlene dine som er finansiert med langsiktig kapital. En positiv arbeidskapital betyr at en del av omløpsmidlene blir finansiert med langsiktig kapital. Det er spessielt viktig at en del av varelageret er finansiert av langsiktig kapital. Et normalt krav er at arbeidskapitalen skal dekke 50% av varelageret, men mange ønsker at det skal dekke hele.
 I nøkkeltallssammenheng er det interessant å følge arbeidskapitalen i forhold til salgsinntektene</t>
        </r>
      </text>
    </comment>
    <comment ref="B9" authorId="0" shapeId="0" xr:uid="{00000000-0006-0000-0900-000004000000}">
      <text>
        <r>
          <rPr>
            <b/>
            <sz val="8"/>
            <color indexed="81"/>
            <rFont val="Tahoma"/>
            <family val="2"/>
          </rPr>
          <t>Pedersen, Eivind:</t>
        </r>
        <r>
          <rPr>
            <sz val="8"/>
            <color indexed="81"/>
            <rFont val="Tahoma"/>
            <family val="2"/>
          </rPr>
          <t xml:space="preserve">
Soliditetsanalysen gir en oversikt over bedriftens evne til å tåle fremtidige tap 
</t>
        </r>
      </text>
    </comment>
    <comment ref="J11" authorId="0" shapeId="0" xr:uid="{00000000-0006-0000-0900-000005000000}">
      <text>
        <r>
          <rPr>
            <b/>
            <sz val="8"/>
            <color indexed="81"/>
            <rFont val="Tahoma"/>
            <family val="2"/>
          </rPr>
          <t>Pedersen, Eivind:</t>
        </r>
        <r>
          <rPr>
            <sz val="8"/>
            <color indexed="81"/>
            <rFont val="Tahoma"/>
            <family val="2"/>
          </rPr>
          <t xml:space="preserve">
En høy egenkapitalprosent viser at bedriftens soliditet er sterk. Dette forholdstallet viser hvor stor del av eiendelene som er finansiert med egenkapital, samt hvor store tap bedriften kan bli utsatt for før det tærer på fremmedkapitalen. En egenkapitalprosent på 30 karakteriseres som bra for de fleste bedrifter, mens en egenkapitalprosent under 10 sees på som meget lavt. Ved 10 % egenkapitalandel har ikke aksjeselskaper lov å dele ut utbytte ifølge aksjeloven. </t>
        </r>
      </text>
    </comment>
    <comment ref="B14" authorId="0" shapeId="0" xr:uid="{00000000-0006-0000-0900-000006000000}">
      <text>
        <r>
          <rPr>
            <b/>
            <sz val="8"/>
            <color indexed="81"/>
            <rFont val="Tahoma"/>
            <family val="2"/>
          </rPr>
          <t>Pedersen, Eivind:</t>
        </r>
        <r>
          <rPr>
            <sz val="8"/>
            <color indexed="81"/>
            <rFont val="Tahoma"/>
            <family val="2"/>
          </rPr>
          <t xml:space="preserve">
Rentabilitetsanalysen viser om bedriften klarer å generere overskudd. Inntektene må være høyere enn kostnadene hvis bedriften skal klare dette. Uten lønnsomhet er det vanskelig for en bedrift å overleve på lang sikt. Historisk lønnsomhet kan fortelle mye om fremtidig lønnsomhet, på kort og mellomlang sikt (6-10 år). Dette betyr at det tar tid å rette opp svakheter. På en annen side er det sannsynlig at et selskap kan flyte på god lønnsomhet i flere år. Dette er viktige faktorer å være klar over i en lønnsomhetsanalyse. </t>
        </r>
      </text>
    </comment>
    <comment ref="J16" authorId="0" shapeId="0" xr:uid="{00000000-0006-0000-0900-000007000000}">
      <text>
        <r>
          <rPr>
            <b/>
            <sz val="8"/>
            <color indexed="81"/>
            <rFont val="Tahoma"/>
            <family val="2"/>
          </rPr>
          <t>Pedersen, Eivind:</t>
        </r>
        <r>
          <rPr>
            <sz val="8"/>
            <color indexed="81"/>
            <rFont val="Tahoma"/>
            <family val="2"/>
          </rPr>
          <t xml:space="preserve">
Dette forholdstallet måler bedriftens avkastning på totalkapitalen, og viser hvor godt bedriften har vært drevet. Nøkkeltallet reflekterer hvor effektive selskapet har vært til å forvalte ressurser uavhengig av selskapets finansiering. Totalkapitalrentabiliteten tar derfor for seg avkastning både til eiere og kreditorer. </t>
        </r>
      </text>
    </comment>
    <comment ref="J17" authorId="0" shapeId="0" xr:uid="{00000000-0006-0000-0900-000008000000}">
      <text>
        <r>
          <rPr>
            <b/>
            <sz val="8"/>
            <color indexed="81"/>
            <rFont val="Tahoma"/>
            <family val="2"/>
          </rPr>
          <t>Pedersen, Eivind:</t>
        </r>
        <r>
          <rPr>
            <sz val="8"/>
            <color indexed="81"/>
            <rFont val="Tahoma"/>
            <family val="2"/>
          </rPr>
          <t xml:space="preserve">
Dette forholdstallet viser hvor mye som er tjent per omsatt krone i perioden. Dette forholdstallet måler selskapets lønnsomhet i forhold til salget. Forholdstallet kan bedres ved å øke inntektene eller ved å foreta kutt i kostnadene. </t>
        </r>
      </text>
    </comment>
    <comment ref="J19" authorId="0" shapeId="0" xr:uid="{00000000-0006-0000-0900-000009000000}">
      <text>
        <r>
          <rPr>
            <b/>
            <sz val="8"/>
            <color indexed="81"/>
            <rFont val="Tahoma"/>
            <family val="2"/>
          </rPr>
          <t>Pedersen, Eivind:</t>
        </r>
        <r>
          <rPr>
            <sz val="8"/>
            <color indexed="81"/>
            <rFont val="Tahoma"/>
            <family val="2"/>
          </rPr>
          <t xml:space="preserve">
Lønnskostnader i forhold til driftsinntekter. Bra med et så lavt forholdstall som mulig. Mulig gjennom å redusere lønnskostnader og/eller øke inntektene</t>
        </r>
      </text>
    </comment>
  </commentList>
</comments>
</file>

<file path=xl/sharedStrings.xml><?xml version="1.0" encoding="utf-8"?>
<sst xmlns="http://schemas.openxmlformats.org/spreadsheetml/2006/main" count="920" uniqueCount="289">
  <si>
    <t xml:space="preserve"> </t>
  </si>
  <si>
    <t xml:space="preserve">Annen kortsiktig gjeld              </t>
  </si>
  <si>
    <t xml:space="preserve">                                               </t>
  </si>
  <si>
    <t xml:space="preserve">Leieinntekter                        </t>
  </si>
  <si>
    <t>Leverandørgjeld</t>
  </si>
  <si>
    <t>Annen oppg.pl. Godtgjørelse</t>
  </si>
  <si>
    <t>Av- og nedskrivninger</t>
  </si>
  <si>
    <t>Kostnad lokaler</t>
  </si>
  <si>
    <t>Leie maskiner, inventar og lignende</t>
  </si>
  <si>
    <t>Fremmede tjenester</t>
  </si>
  <si>
    <t>Telefon, porto og lignende</t>
  </si>
  <si>
    <t>Salgs-, reklame og representasjonskostn.</t>
  </si>
  <si>
    <t>Forsikringer</t>
  </si>
  <si>
    <t>Tap og lignende</t>
  </si>
  <si>
    <t>Ekstraordinære inntekter</t>
  </si>
  <si>
    <t>Klubb:</t>
  </si>
  <si>
    <t>Balanse</t>
  </si>
  <si>
    <t>Eiendeler</t>
  </si>
  <si>
    <t>Sum anleggsmidler</t>
  </si>
  <si>
    <t>Sum omløpsmidler</t>
  </si>
  <si>
    <t>Sum eiendeler</t>
  </si>
  <si>
    <t>Gjeld og egenkapital</t>
  </si>
  <si>
    <t>Sum egenkapital</t>
  </si>
  <si>
    <t>Sum kortsiktig gjeld</t>
  </si>
  <si>
    <t>Resultatregnskap</t>
  </si>
  <si>
    <t>Immaterielle eiendeler</t>
  </si>
  <si>
    <t>Finansielle anleggsmidler</t>
  </si>
  <si>
    <t>Bankinnskudd, kontanter og lignende</t>
  </si>
  <si>
    <t>Investeringer - Aksjer og andre verdipapirer</t>
  </si>
  <si>
    <t xml:space="preserve">Varer - Lagerbeholdning                    </t>
  </si>
  <si>
    <t>Fordringer</t>
  </si>
  <si>
    <t>Opptjent egenkapital</t>
  </si>
  <si>
    <t>Avsetning for forpliktelser</t>
  </si>
  <si>
    <t>Sertifikatlån</t>
  </si>
  <si>
    <t>Annen langsiktig gjeld</t>
  </si>
  <si>
    <t>Gjeld til kredittinstitusjoner</t>
  </si>
  <si>
    <t>Betalbar skatt</t>
  </si>
  <si>
    <t>Utbytte</t>
  </si>
  <si>
    <t>Inntekter</t>
  </si>
  <si>
    <t xml:space="preserve">Andre inntekter (medlem, lisens osv)                  </t>
  </si>
  <si>
    <t>Offentlige tilskudd</t>
  </si>
  <si>
    <t>Kostnader</t>
  </si>
  <si>
    <t>Tomter, bygninger og annen fast eiendom</t>
  </si>
  <si>
    <t>Transportmidl., inventar, maskiner og lignende</t>
  </si>
  <si>
    <t>Opptjente off. tilskudd</t>
  </si>
  <si>
    <t>Forskuddsbetalt kostnad, påløpt inntekt osv</t>
  </si>
  <si>
    <t>Annen egenkapital</t>
  </si>
  <si>
    <t>Sum  langsiktig gjeld</t>
  </si>
  <si>
    <t>Kortsiktige lån og lignende</t>
  </si>
  <si>
    <t>Skattetrekk og andre trekk</t>
  </si>
  <si>
    <t>Skyldige off. avgifter</t>
  </si>
  <si>
    <t>Klasse 3</t>
  </si>
  <si>
    <t>Sum salgs- og driftsinntekt</t>
  </si>
  <si>
    <t>Varekostnad</t>
  </si>
  <si>
    <t>Sum varekostnad</t>
  </si>
  <si>
    <t>Lønn ansatte</t>
  </si>
  <si>
    <t>Fordel i arbeidsforhold</t>
  </si>
  <si>
    <t>Arbeidsgiveravgift og pensjonskostnad</t>
  </si>
  <si>
    <t>Annen personkostnad</t>
  </si>
  <si>
    <t>Sum lønns- og personalkostnad</t>
  </si>
  <si>
    <t>Frakt og transportkost. vedr. salg</t>
  </si>
  <si>
    <t>Inventar og driftsmater. som ikke skal aktiveres</t>
  </si>
  <si>
    <t>Kontorkostnad, trykksak og lignende</t>
  </si>
  <si>
    <t>Kostnad transportmidler</t>
  </si>
  <si>
    <t>Kostnad og godtgj. reise, diett og lignende</t>
  </si>
  <si>
    <t>Provisjonskostnad - sponsor</t>
  </si>
  <si>
    <t>Kontingent og gave</t>
  </si>
  <si>
    <t>Andre kostnader</t>
  </si>
  <si>
    <t>Sum andre driftsk./avskrivning</t>
  </si>
  <si>
    <t>Ekstraordinære kostnader</t>
  </si>
  <si>
    <t>Renteinntekt</t>
  </si>
  <si>
    <t>Rentekostnad</t>
  </si>
  <si>
    <t>Andre finanskostnader og gebyrer</t>
  </si>
  <si>
    <t>Sum finans og ekstraordinære</t>
  </si>
  <si>
    <t>Reklame</t>
  </si>
  <si>
    <t>Salg</t>
  </si>
  <si>
    <t>Spons</t>
  </si>
  <si>
    <t>Billettinntelter</t>
  </si>
  <si>
    <t>Budsjett</t>
  </si>
  <si>
    <t>Regnskap</t>
  </si>
  <si>
    <t>-</t>
  </si>
  <si>
    <t>Varer for videresalg</t>
  </si>
  <si>
    <t>Kundefordringer  sum</t>
  </si>
  <si>
    <t>Aldersfordelt etter forfall</t>
  </si>
  <si>
    <t>30 dg</t>
  </si>
  <si>
    <t>60 dg</t>
  </si>
  <si>
    <t>over 90dg</t>
  </si>
  <si>
    <t>Reiseforskudd</t>
  </si>
  <si>
    <t>Lån til ansatte</t>
  </si>
  <si>
    <t>Lån til tillitsvalgte/idrettsutøvere</t>
  </si>
  <si>
    <t>Andre kortsiktige fordringer</t>
  </si>
  <si>
    <t>SUM  FORDRINGER</t>
  </si>
  <si>
    <t>Skattetrekkskonto</t>
  </si>
  <si>
    <t>Innvilget kassekredit</t>
  </si>
  <si>
    <t>Benyttet kassekredit</t>
  </si>
  <si>
    <t>Andre bunnende konti</t>
  </si>
  <si>
    <t>Forskuddsbetalte leier</t>
  </si>
  <si>
    <t>SUM FORSKUDDSBETALTE KOSTNADER</t>
  </si>
  <si>
    <t>SUM ANNEN LANGSIKTIG GJELD</t>
  </si>
  <si>
    <t>Skattetrekk</t>
  </si>
  <si>
    <t>SUM SKATTETREKK OG ANDRE TREKK</t>
  </si>
  <si>
    <t>Forskudd fra kunder</t>
  </si>
  <si>
    <t>Lønn</t>
  </si>
  <si>
    <t>Feriepenger</t>
  </si>
  <si>
    <t>Periodiserte sponsorinntekter</t>
  </si>
  <si>
    <t>Periodisert andre inntekter</t>
  </si>
  <si>
    <t>SUM ANNEN KORTSIKTIG GJELD</t>
  </si>
  <si>
    <t>SPES 2 -  FORDRINGER</t>
  </si>
  <si>
    <t>SPES 5 AVSETNING FOR FORPLIKTELSER</t>
  </si>
  <si>
    <t>SPES 6 - ANNEN LANGSIKTIG GJELD</t>
  </si>
  <si>
    <t>Spes nr.</t>
  </si>
  <si>
    <t>SPES 7 KORTSIKTIGE LÅN/KASSEKREDIT</t>
  </si>
  <si>
    <t>Andre frie konti</t>
  </si>
  <si>
    <t>SUM AVSETNING FOR FORPLIKTELSER</t>
  </si>
  <si>
    <t>SPES 3 - FORSKUDDSBETALTE KOSTNADER/</t>
  </si>
  <si>
    <t>SPES 4 -  BANK,KONTANTER OG LIGNENDE</t>
  </si>
  <si>
    <t>SUM KORTSIKTIGE LÅN/KASSEKREDIT</t>
  </si>
  <si>
    <t/>
  </si>
  <si>
    <t>SPES 8- SKATTETREKK OG ANDRE TREKK</t>
  </si>
  <si>
    <t>SPES 9 SKYLDIG OFF. AVGIFTER</t>
  </si>
  <si>
    <t>Skyldig mva</t>
  </si>
  <si>
    <t>Skyldig arbeidsgiveravgift</t>
  </si>
  <si>
    <t>SUM SKYLDIG OFF. AVGIFTER</t>
  </si>
  <si>
    <t>SPES 10- ANNEN KORTSIKTIG GJELD</t>
  </si>
  <si>
    <t>SPESIFIKASJONER TIL BALANSEN</t>
  </si>
  <si>
    <t>SPES 1 - VARER - LAGERBEHOLDNING</t>
  </si>
  <si>
    <t>SUM  VARER - LAGERBEHOLDNING</t>
  </si>
  <si>
    <t>PÅLØPT INNTEKT OG LIGNENDE</t>
  </si>
  <si>
    <t>SUM  BANK, KONTANTER OG LIGNENDE</t>
  </si>
  <si>
    <t>Kontanter</t>
  </si>
  <si>
    <t xml:space="preserve">Alle klubbene skal bruke Norsk Standard Kontoplan NS4102 </t>
  </si>
  <si>
    <t>Klasse 3/30</t>
  </si>
  <si>
    <t>Klasse 3/31</t>
  </si>
  <si>
    <t>Klasse 3/32</t>
  </si>
  <si>
    <t>Klasse 3/34</t>
  </si>
  <si>
    <t>Klasse 3/36</t>
  </si>
  <si>
    <t>Klasse 3/39</t>
  </si>
  <si>
    <t>Klasse 4/40</t>
  </si>
  <si>
    <t>Klasse 5/50</t>
  </si>
  <si>
    <t>Klasse 5/52</t>
  </si>
  <si>
    <t>Klasse 5/53</t>
  </si>
  <si>
    <t>Klasse 5/54</t>
  </si>
  <si>
    <t>Klasse 5/59</t>
  </si>
  <si>
    <t>Klasse 6/60</t>
  </si>
  <si>
    <t>Klasse 6/61</t>
  </si>
  <si>
    <t>Klasse 6/63</t>
  </si>
  <si>
    <t>Klasse 6/64</t>
  </si>
  <si>
    <t>Klasse 6/65</t>
  </si>
  <si>
    <t>Klasse 6/67</t>
  </si>
  <si>
    <t>Klasse 6/68</t>
  </si>
  <si>
    <t>Klasse 6/69</t>
  </si>
  <si>
    <t>Klasse 7/70</t>
  </si>
  <si>
    <t>Klasse 7/71</t>
  </si>
  <si>
    <t>Klasse 7/72</t>
  </si>
  <si>
    <t>Klasse 7/73</t>
  </si>
  <si>
    <t>Klasse 7/74</t>
  </si>
  <si>
    <t>Klasse 7/75</t>
  </si>
  <si>
    <t>Klasse 7/77</t>
  </si>
  <si>
    <t>Klasse 7/78</t>
  </si>
  <si>
    <t>Klasse 8/8040</t>
  </si>
  <si>
    <t>Klasse 8/8140</t>
  </si>
  <si>
    <t>Klasse 8/8170</t>
  </si>
  <si>
    <t>Klasse 8/8400</t>
  </si>
  <si>
    <t>Klasse 8/8500</t>
  </si>
  <si>
    <t>Klasse 1/10</t>
  </si>
  <si>
    <t>Klasse 1/11</t>
  </si>
  <si>
    <t>Klasse 1/12</t>
  </si>
  <si>
    <t>Klasse 1/13</t>
  </si>
  <si>
    <t>Klasse 1/14</t>
  </si>
  <si>
    <t>Klasse 1/15</t>
  </si>
  <si>
    <t>Klasse 1/16</t>
  </si>
  <si>
    <t>Klasse 1/17</t>
  </si>
  <si>
    <t>Klasse 1/18</t>
  </si>
  <si>
    <t>Klasse 1/19</t>
  </si>
  <si>
    <t>Klasse 2/20</t>
  </si>
  <si>
    <t>Klasse 2/2050</t>
  </si>
  <si>
    <t>Klasse 2/21</t>
  </si>
  <si>
    <t>Klasse 2/22</t>
  </si>
  <si>
    <t>Klasse 2/23</t>
  </si>
  <si>
    <t>Klasse 2</t>
  </si>
  <si>
    <t>Klasse 2/24</t>
  </si>
  <si>
    <t>Klasse 2/25</t>
  </si>
  <si>
    <t>Klasse 2/26</t>
  </si>
  <si>
    <t>Klasse 2/27</t>
  </si>
  <si>
    <t>Klasse 2/28</t>
  </si>
  <si>
    <t>Klasse 2/29</t>
  </si>
  <si>
    <t>Klasse/konto</t>
  </si>
  <si>
    <t>Frist 28. Feb.</t>
  </si>
  <si>
    <t>Vedlegg til rapportering pr 28. feb</t>
  </si>
  <si>
    <t>Sum langsiktig gjeld</t>
  </si>
  <si>
    <t>Sum egenkapital og gjeld</t>
  </si>
  <si>
    <t>Klasse 8/86</t>
  </si>
  <si>
    <t>Skattekostnad</t>
  </si>
  <si>
    <t>Sum skattekostnad</t>
  </si>
  <si>
    <t xml:space="preserve">Klasse 8/88                                      </t>
  </si>
  <si>
    <t>Resultat etter skatt</t>
  </si>
  <si>
    <t>Egenkapital</t>
  </si>
  <si>
    <t>Balanse og regnskapsposter som innput til regnskapsanalysen</t>
  </si>
  <si>
    <t>Sum egenkapital og gjeld fjor</t>
  </si>
  <si>
    <t>Resultat</t>
  </si>
  <si>
    <t>Resultat før skatt</t>
  </si>
  <si>
    <t>Driftsresultat</t>
  </si>
  <si>
    <t>Risiko</t>
  </si>
  <si>
    <t>Klubbens nøkkeltall</t>
  </si>
  <si>
    <t>Ratingscore klubb</t>
  </si>
  <si>
    <t>Minimum score</t>
  </si>
  <si>
    <t>Maks score</t>
  </si>
  <si>
    <t>Klubbrating</t>
  </si>
  <si>
    <t>Forholdstalldefinisjon</t>
  </si>
  <si>
    <t>Kortsiktig risiko/likviditetsanalyse</t>
  </si>
  <si>
    <t>Likviditetsgrad 1</t>
  </si>
  <si>
    <t>Omløpsmidler / kortsiktig gjeld</t>
  </si>
  <si>
    <t>Arbeidskapitalprosent</t>
  </si>
  <si>
    <t xml:space="preserve">(Omløpsmidler – kortsiktig gjeld) / driftsinntekter </t>
  </si>
  <si>
    <t>Langsiktig risiko/soliditetsanalyse</t>
  </si>
  <si>
    <t>Egenkapitalprosent</t>
  </si>
  <si>
    <t>Egenkapital / Totalkapital</t>
  </si>
  <si>
    <t>Lønnsomhet</t>
  </si>
  <si>
    <t>Lønnsomhet/Rentabilitetsanalyse</t>
  </si>
  <si>
    <t>Totalkapitalrentabilitet</t>
  </si>
  <si>
    <t xml:space="preserve">Resultatgrad </t>
  </si>
  <si>
    <t>Resultat før skatt  / Driftsinntekter</t>
  </si>
  <si>
    <t>Resultatgrad - siste 2 år</t>
  </si>
  <si>
    <t>Resultat før skatt  / Driftsinntekter (snitt over de siste 2 årene)</t>
  </si>
  <si>
    <t>Personalkostnadsprosent</t>
  </si>
  <si>
    <t>Personalkostnader/Driftsinntekter</t>
  </si>
  <si>
    <t>Ratingscore</t>
  </si>
  <si>
    <t>Ratingscore_Ikke_godkjent</t>
  </si>
  <si>
    <t>Ratingscore_godkjent</t>
  </si>
  <si>
    <t>Årsresultat etter skatt</t>
  </si>
  <si>
    <t>Ratingmodell</t>
  </si>
  <si>
    <t>Multiplikator</t>
  </si>
  <si>
    <t>Faktor</t>
  </si>
  <si>
    <t>Intervaller</t>
  </si>
  <si>
    <t>Godkjent/ikke godkjent</t>
  </si>
  <si>
    <t>Ikke godkjent</t>
  </si>
  <si>
    <t>Godkjent</t>
  </si>
  <si>
    <t>Mer en godkjent</t>
  </si>
  <si>
    <t>Resultatgrad siste 2 år</t>
  </si>
  <si>
    <t>Personalkostandsprosent</t>
  </si>
  <si>
    <t>&lt;50%</t>
  </si>
  <si>
    <t>Disiplinpoengsum</t>
  </si>
  <si>
    <t>Indicator</t>
  </si>
  <si>
    <t>&lt;</t>
  </si>
  <si>
    <t>&gt;</t>
  </si>
  <si>
    <t>Oppnåelig Sum</t>
  </si>
  <si>
    <t>kategori</t>
  </si>
  <si>
    <t>I</t>
  </si>
  <si>
    <t>II</t>
  </si>
  <si>
    <t>III</t>
  </si>
  <si>
    <t>Regn. 20XX-1</t>
  </si>
  <si>
    <t>Budsj. 20XX-1</t>
  </si>
  <si>
    <t>Regn. 20XX-2</t>
  </si>
  <si>
    <t>Budsjett 20XX</t>
  </si>
  <si>
    <t>Budsj. 30.04.XX</t>
  </si>
  <si>
    <t>Budsj. 31.10.XX</t>
  </si>
  <si>
    <t>Sum salgs- og driftsinntekt i fjor</t>
  </si>
  <si>
    <t>Renteinntekter/Finansinntekter</t>
  </si>
  <si>
    <t>Resultat etter skatt i fjor</t>
  </si>
  <si>
    <t>Sum skattekostnad i fjor</t>
  </si>
  <si>
    <t>Resultat før skatt i fjor</t>
  </si>
  <si>
    <t>Budsjett kommende år</t>
  </si>
  <si>
    <t>Budsjett inneværende år</t>
  </si>
  <si>
    <t>Resultat etter skatt i fjor (budsjett)</t>
  </si>
  <si>
    <t>(Driftsresultat + finansinntekter)/ Gjennomsnittlig totalkapital siste 2 år</t>
  </si>
  <si>
    <t>Konservativitet i rapporteringen</t>
  </si>
  <si>
    <t>Regnskapsmessig resultat etter skatt &gt; Prognosemessig resultat før skatt (budsjett resultat før skatt)</t>
  </si>
  <si>
    <t xml:space="preserve">Hvis disiplin de siste 4 årene er &gt; 3;4, de siste årene &gt; 2; 3 osv </t>
  </si>
  <si>
    <t>Årsresultatet &gt; prognose for året (sann = 1, usann 0)</t>
  </si>
  <si>
    <t>Frist 15. mar.</t>
  </si>
  <si>
    <t>Egenkapital + årsresultat etter skatt</t>
  </si>
  <si>
    <t>(Omløpsmidler + årsresultat etter skatt) / kortsiktig gjeld</t>
  </si>
  <si>
    <t xml:space="preserve">((Omløpsmidler + årsresultat etter skatt))– kortsiktig gjeld) / driftsinntekter </t>
  </si>
  <si>
    <t>(Egenkapital + årsresultat etter skatt) / (Totalkapital + årsresultat etter skatt)</t>
  </si>
  <si>
    <t>(Driftsresultat + finansinntekter)/ (Totalkapital forrige regnskap+ årsresultat etter skatt)</t>
  </si>
  <si>
    <t xml:space="preserve">Rapportering for Eliteserien pr 31.12. - balanse, resultat og budsjett </t>
  </si>
  <si>
    <t>AS:</t>
  </si>
  <si>
    <t xml:space="preserve">Klubb: </t>
  </si>
  <si>
    <t>Tilskudd fra AS</t>
  </si>
  <si>
    <t>Egenkapitalandel (samlet for AS og klubb):</t>
  </si>
  <si>
    <t>Totalkapital</t>
  </si>
  <si>
    <t>Annen egenkapital/Ansvarlig lån</t>
  </si>
  <si>
    <t>Regn. 2025</t>
  </si>
  <si>
    <t>Egenkapitalandel &lt; 0 % krever Handingsplan</t>
  </si>
  <si>
    <t>Budsj.30.04.27</t>
  </si>
  <si>
    <t>Regn. 2026</t>
  </si>
  <si>
    <t>Budsj. 2027</t>
  </si>
  <si>
    <t>Budsj. 31.10.27</t>
  </si>
  <si>
    <t>Budsj.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</si>
</sst>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 #,##0.00_ ;_ * \-#,##0.00_ ;_ * &quot;-&quot;??_ ;_ @_ "/>
    <numFmt numFmtId="164" formatCode="[$-414]d/\ mmmm;@"/>
    <numFmt numFmtId="165" formatCode="_ * #,##0_ ;_ * \-#,##0_ ;_ * &quot;-&quot;??_ ;_ @_ "/>
  </numFmts>
  <fonts count="27" x14ac:knownFonts="1">
    <font>
      <sz val="11"/>
      <name val="Times New Roman"/>
    </font>
    <font>
      <sz val="11"/>
      <name val="Times New Roman"/>
      <family val="1"/>
    </font>
    <font>
      <b/>
      <sz val="11"/>
      <name val="Times New Roman"/>
      <family val="1"/>
    </font>
    <font>
      <sz val="11"/>
      <name val="Times New Roman"/>
      <family val="1"/>
    </font>
    <font>
      <b/>
      <sz val="20"/>
      <name val="Times New Roman"/>
      <family val="1"/>
    </font>
    <font>
      <b/>
      <sz val="10"/>
      <name val="Times New Roman"/>
      <family val="1"/>
    </font>
    <font>
      <sz val="10"/>
      <name val="Times New Roman"/>
      <family val="1"/>
    </font>
    <font>
      <sz val="8"/>
      <name val="Times New Roman"/>
      <family val="1"/>
    </font>
    <font>
      <b/>
      <sz val="12"/>
      <name val="Times New Roman"/>
      <family val="1"/>
    </font>
    <font>
      <sz val="12"/>
      <name val="Times New Roman"/>
      <family val="1"/>
    </font>
    <font>
      <b/>
      <i/>
      <sz val="12"/>
      <name val="Times New Roman"/>
      <family val="1"/>
    </font>
    <font>
      <sz val="10"/>
      <name val="Arial"/>
      <family val="2"/>
    </font>
    <font>
      <b/>
      <sz val="14"/>
      <name val="Times New Roman"/>
      <family val="1"/>
    </font>
    <font>
      <i/>
      <sz val="8"/>
      <name val="Times New Roman"/>
      <family val="1"/>
    </font>
    <font>
      <b/>
      <sz val="8"/>
      <color indexed="81"/>
      <name val="Tahoma"/>
      <family val="2"/>
    </font>
    <font>
      <sz val="8"/>
      <color indexed="81"/>
      <name val="Tahoma"/>
      <family val="2"/>
    </font>
    <font>
      <b/>
      <sz val="28"/>
      <name val="Times New Roman"/>
      <family val="1"/>
    </font>
    <font>
      <b/>
      <sz val="10"/>
      <name val="Arial"/>
      <family val="2"/>
    </font>
    <font>
      <sz val="10"/>
      <name val="MS Sans Serif"/>
      <family val="2"/>
    </font>
    <font>
      <u/>
      <sz val="7.5"/>
      <color indexed="12"/>
      <name val="MS Sans Serif"/>
      <family val="2"/>
    </font>
    <font>
      <sz val="10"/>
      <name val="Arial"/>
      <family val="2"/>
    </font>
    <font>
      <i/>
      <sz val="10"/>
      <color rgb="FFFF0000"/>
      <name val="Arial"/>
      <family val="2"/>
    </font>
    <font>
      <sz val="12"/>
      <color rgb="FF00B050"/>
      <name val="Times New Roman"/>
      <family val="1"/>
    </font>
    <font>
      <sz val="11"/>
      <color rgb="FF00B050"/>
      <name val="Times New Roman"/>
      <family val="1"/>
    </font>
    <font>
      <b/>
      <sz val="12"/>
      <color rgb="FFFF0000"/>
      <name val="Arial"/>
      <family val="2"/>
    </font>
    <font>
      <sz val="10"/>
      <color rgb="FFFF0000"/>
      <name val="Times New Roman"/>
      <family val="1"/>
    </font>
    <font>
      <i/>
      <sz val="10"/>
      <name val="Times New Roman"/>
      <family val="1"/>
    </font>
  </fonts>
  <fills count="8">
    <fill>
      <patternFill patternType="none"/>
    </fill>
    <fill>
      <patternFill patternType="gray125"/>
    </fill>
    <fill>
      <patternFill patternType="solid">
        <fgColor indexed="47"/>
        <bgColor indexed="64"/>
      </patternFill>
    </fill>
    <fill>
      <patternFill patternType="solid">
        <fgColor indexed="22"/>
        <bgColor indexed="64"/>
      </patternFill>
    </fill>
    <fill>
      <patternFill patternType="solid">
        <fgColor indexed="44"/>
        <bgColor indexed="64"/>
      </patternFill>
    </fill>
    <fill>
      <patternFill patternType="solid">
        <fgColor indexed="43"/>
        <bgColor indexed="64"/>
      </patternFill>
    </fill>
    <fill>
      <patternFill patternType="solid">
        <fgColor theme="0" tint="-0.14999847407452621"/>
        <bgColor indexed="64"/>
      </patternFill>
    </fill>
    <fill>
      <patternFill patternType="solid">
        <fgColor rgb="FFFFFF00"/>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bottom style="thin">
        <color indexed="64"/>
      </bottom>
      <diagonal/>
    </border>
    <border>
      <left/>
      <right/>
      <top style="thin">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s>
  <cellStyleXfs count="14">
    <xf numFmtId="0" fontId="0" fillId="0" borderId="0"/>
    <xf numFmtId="0" fontId="19" fillId="0" borderId="0" applyNumberFormat="0" applyFill="0" applyBorder="0" applyAlignment="0" applyProtection="0">
      <alignment vertical="top"/>
      <protection locked="0"/>
    </xf>
    <xf numFmtId="43" fontId="1" fillId="0" borderId="0" applyFont="0" applyFill="0" applyBorder="0" applyAlignment="0" applyProtection="0"/>
    <xf numFmtId="40" fontId="18" fillId="0" borderId="0" applyFont="0" applyFill="0" applyBorder="0" applyAlignment="0" applyProtection="0"/>
    <xf numFmtId="43" fontId="1" fillId="0" borderId="0" applyFont="0" applyFill="0" applyBorder="0" applyAlignment="0" applyProtection="0"/>
    <xf numFmtId="0" fontId="11" fillId="0" borderId="0"/>
    <xf numFmtId="0" fontId="11" fillId="0" borderId="0"/>
    <xf numFmtId="0" fontId="18" fillId="0" borderId="0"/>
    <xf numFmtId="0" fontId="11" fillId="0" borderId="0"/>
    <xf numFmtId="0" fontId="11" fillId="0" borderId="0"/>
    <xf numFmtId="0" fontId="1" fillId="0" borderId="0"/>
    <xf numFmtId="0" fontId="1" fillId="0" borderId="0"/>
    <xf numFmtId="9" fontId="18" fillId="0" borderId="0" applyFont="0" applyFill="0" applyBorder="0" applyAlignment="0" applyProtection="0"/>
    <xf numFmtId="0" fontId="9" fillId="0" borderId="0"/>
  </cellStyleXfs>
  <cellXfs count="223">
    <xf numFmtId="0" fontId="0" fillId="0" borderId="0" xfId="0"/>
    <xf numFmtId="0" fontId="6" fillId="0" borderId="0" xfId="0" applyFont="1"/>
    <xf numFmtId="14" fontId="2" fillId="0" borderId="0" xfId="0" applyNumberFormat="1" applyFont="1"/>
    <xf numFmtId="0" fontId="6" fillId="0" borderId="0" xfId="0" applyFont="1" applyAlignment="1">
      <alignment horizontal="centerContinuous"/>
    </xf>
    <xf numFmtId="0" fontId="3" fillId="0" borderId="0" xfId="0" applyFont="1"/>
    <xf numFmtId="0" fontId="5" fillId="0" borderId="0" xfId="0" applyFont="1" applyAlignment="1">
      <alignment horizontal="left"/>
    </xf>
    <xf numFmtId="14" fontId="5" fillId="0" borderId="0" xfId="0" applyNumberFormat="1" applyFont="1"/>
    <xf numFmtId="0" fontId="5" fillId="0" borderId="0" xfId="0" applyFont="1"/>
    <xf numFmtId="165" fontId="6" fillId="0" borderId="1" xfId="2" applyNumberFormat="1" applyFont="1" applyBorder="1"/>
    <xf numFmtId="0" fontId="3" fillId="0" borderId="1" xfId="0" applyFont="1" applyBorder="1"/>
    <xf numFmtId="0" fontId="6" fillId="0" borderId="0" xfId="0" quotePrefix="1" applyFont="1" applyAlignment="1">
      <alignment horizontal="right"/>
    </xf>
    <xf numFmtId="165" fontId="6" fillId="0" borderId="2" xfId="2" applyNumberFormat="1" applyFont="1" applyBorder="1"/>
    <xf numFmtId="0" fontId="3" fillId="0" borderId="2" xfId="0" applyFont="1" applyBorder="1"/>
    <xf numFmtId="165" fontId="6" fillId="0" borderId="3" xfId="2" applyNumberFormat="1" applyFont="1" applyBorder="1"/>
    <xf numFmtId="0" fontId="3" fillId="0" borderId="3" xfId="0" applyFont="1" applyBorder="1"/>
    <xf numFmtId="0" fontId="3" fillId="0" borderId="0" xfId="0" applyFont="1" applyAlignment="1">
      <alignment horizontal="center"/>
    </xf>
    <xf numFmtId="0" fontId="3" fillId="2" borderId="0" xfId="0" applyFont="1" applyFill="1"/>
    <xf numFmtId="165" fontId="6" fillId="0" borderId="0" xfId="2" applyNumberFormat="1" applyFont="1"/>
    <xf numFmtId="165" fontId="6" fillId="0" borderId="0" xfId="2" applyNumberFormat="1" applyFont="1" applyBorder="1"/>
    <xf numFmtId="0" fontId="3" fillId="0" borderId="0" xfId="0" quotePrefix="1" applyFont="1" applyAlignment="1">
      <alignment horizontal="center"/>
    </xf>
    <xf numFmtId="0" fontId="6" fillId="0" borderId="1" xfId="0" applyFont="1" applyBorder="1"/>
    <xf numFmtId="165" fontId="5" fillId="0" borderId="3" xfId="2" applyNumberFormat="1" applyFont="1" applyBorder="1"/>
    <xf numFmtId="0" fontId="6" fillId="0" borderId="0" xfId="0" quotePrefix="1" applyFont="1" applyAlignment="1">
      <alignment horizontal="center"/>
    </xf>
    <xf numFmtId="165" fontId="6" fillId="2" borderId="0" xfId="2" applyNumberFormat="1" applyFont="1" applyFill="1" applyBorder="1"/>
    <xf numFmtId="0" fontId="5" fillId="0" borderId="0" xfId="0" quotePrefix="1" applyFont="1" applyAlignment="1">
      <alignment horizontal="center"/>
    </xf>
    <xf numFmtId="0" fontId="6" fillId="0" borderId="0" xfId="0" quotePrefix="1" applyFont="1"/>
    <xf numFmtId="0" fontId="4" fillId="0" borderId="0" xfId="0" applyFont="1" applyAlignment="1">
      <alignment horizontal="left"/>
    </xf>
    <xf numFmtId="0" fontId="2" fillId="0" borderId="0" xfId="0" applyFont="1"/>
    <xf numFmtId="0" fontId="11" fillId="0" borderId="4" xfId="6" applyBorder="1"/>
    <xf numFmtId="0" fontId="11" fillId="0" borderId="0" xfId="6"/>
    <xf numFmtId="0" fontId="11" fillId="0" borderId="4" xfId="6" applyBorder="1" applyAlignment="1">
      <alignment horizontal="center"/>
    </xf>
    <xf numFmtId="0" fontId="17" fillId="0" borderId="0" xfId="6" applyFont="1" applyAlignment="1">
      <alignment horizontal="center"/>
    </xf>
    <xf numFmtId="0" fontId="17" fillId="0" borderId="5" xfId="6" applyFont="1" applyBorder="1" applyAlignment="1">
      <alignment horizontal="center"/>
    </xf>
    <xf numFmtId="0" fontId="17" fillId="0" borderId="6" xfId="6" applyFont="1" applyBorder="1" applyAlignment="1">
      <alignment horizontal="center"/>
    </xf>
    <xf numFmtId="0" fontId="11" fillId="3" borderId="7" xfId="6" applyFill="1" applyBorder="1"/>
    <xf numFmtId="0" fontId="11" fillId="3" borderId="8" xfId="6" applyFill="1" applyBorder="1"/>
    <xf numFmtId="9" fontId="11" fillId="3" borderId="8" xfId="6" applyNumberFormat="1" applyFill="1" applyBorder="1" applyAlignment="1">
      <alignment horizontal="center"/>
    </xf>
    <xf numFmtId="9" fontId="11" fillId="3" borderId="5" xfId="6" applyNumberFormat="1" applyFill="1" applyBorder="1" applyAlignment="1">
      <alignment horizontal="center"/>
    </xf>
    <xf numFmtId="0" fontId="11" fillId="3" borderId="4" xfId="6" applyFill="1" applyBorder="1"/>
    <xf numFmtId="0" fontId="11" fillId="3" borderId="0" xfId="6" applyFill="1"/>
    <xf numFmtId="0" fontId="11" fillId="3" borderId="0" xfId="6" applyFill="1" applyAlignment="1">
      <alignment horizontal="center"/>
    </xf>
    <xf numFmtId="0" fontId="11" fillId="3" borderId="9" xfId="6" applyFill="1" applyBorder="1" applyAlignment="1">
      <alignment horizontal="center"/>
    </xf>
    <xf numFmtId="0" fontId="11" fillId="0" borderId="7" xfId="6" applyBorder="1"/>
    <xf numFmtId="0" fontId="11" fillId="0" borderId="8" xfId="6" applyBorder="1"/>
    <xf numFmtId="9" fontId="11" fillId="0" borderId="8" xfId="6" applyNumberFormat="1" applyBorder="1" applyAlignment="1">
      <alignment horizontal="center"/>
    </xf>
    <xf numFmtId="9" fontId="11" fillId="0" borderId="5" xfId="6" applyNumberFormat="1" applyBorder="1" applyAlignment="1">
      <alignment horizontal="center"/>
    </xf>
    <xf numFmtId="0" fontId="11" fillId="0" borderId="0" xfId="6" applyAlignment="1">
      <alignment horizontal="center"/>
    </xf>
    <xf numFmtId="0" fontId="11" fillId="0" borderId="9" xfId="6" applyBorder="1" applyAlignment="1">
      <alignment horizontal="center"/>
    </xf>
    <xf numFmtId="0" fontId="11" fillId="0" borderId="10" xfId="6" applyBorder="1"/>
    <xf numFmtId="0" fontId="11" fillId="0" borderId="11" xfId="6" applyBorder="1"/>
    <xf numFmtId="0" fontId="11" fillId="0" borderId="11" xfId="6" applyBorder="1" applyAlignment="1">
      <alignment horizontal="center"/>
    </xf>
    <xf numFmtId="0" fontId="11" fillId="0" borderId="12" xfId="6" applyBorder="1" applyAlignment="1">
      <alignment horizontal="center"/>
    </xf>
    <xf numFmtId="0" fontId="11" fillId="3" borderId="10" xfId="6" applyFill="1" applyBorder="1"/>
    <xf numFmtId="0" fontId="11" fillId="3" borderId="11" xfId="6" applyFill="1" applyBorder="1"/>
    <xf numFmtId="0" fontId="11" fillId="3" borderId="11" xfId="6" applyFill="1" applyBorder="1" applyAlignment="1">
      <alignment horizontal="center"/>
    </xf>
    <xf numFmtId="0" fontId="11" fillId="3" borderId="12" xfId="6" applyFill="1" applyBorder="1" applyAlignment="1">
      <alignment horizontal="center"/>
    </xf>
    <xf numFmtId="9" fontId="11" fillId="0" borderId="7" xfId="6" applyNumberFormat="1" applyBorder="1"/>
    <xf numFmtId="0" fontId="11" fillId="0" borderId="8" xfId="6" applyBorder="1" applyAlignment="1">
      <alignment horizontal="center"/>
    </xf>
    <xf numFmtId="0" fontId="11" fillId="0" borderId="5" xfId="6" applyBorder="1" applyAlignment="1">
      <alignment horizontal="center"/>
    </xf>
    <xf numFmtId="9" fontId="11" fillId="3" borderId="0" xfId="6" applyNumberFormat="1" applyFill="1" applyAlignment="1">
      <alignment horizontal="center"/>
    </xf>
    <xf numFmtId="9" fontId="11" fillId="3" borderId="9" xfId="6" applyNumberFormat="1" applyFill="1" applyBorder="1" applyAlignment="1">
      <alignment horizontal="center"/>
    </xf>
    <xf numFmtId="0" fontId="21" fillId="0" borderId="7" xfId="6" applyFont="1" applyBorder="1"/>
    <xf numFmtId="0" fontId="21" fillId="0" borderId="8" xfId="6" applyFont="1" applyBorder="1"/>
    <xf numFmtId="0" fontId="21" fillId="0" borderId="8" xfId="6" applyFont="1" applyBorder="1" applyAlignment="1">
      <alignment horizontal="center"/>
    </xf>
    <xf numFmtId="0" fontId="21" fillId="0" borderId="5" xfId="6" applyFont="1" applyBorder="1" applyAlignment="1">
      <alignment horizontal="center"/>
    </xf>
    <xf numFmtId="0" fontId="21" fillId="0" borderId="4" xfId="6" applyFont="1" applyBorder="1"/>
    <xf numFmtId="0" fontId="21" fillId="0" borderId="0" xfId="6" applyFont="1"/>
    <xf numFmtId="0" fontId="21" fillId="0" borderId="0" xfId="6" applyFont="1" applyAlignment="1">
      <alignment horizontal="center"/>
    </xf>
    <xf numFmtId="0" fontId="21" fillId="0" borderId="9" xfId="6" applyFont="1" applyBorder="1" applyAlignment="1">
      <alignment horizontal="center"/>
    </xf>
    <xf numFmtId="0" fontId="21" fillId="0" borderId="10" xfId="6" applyFont="1" applyBorder="1"/>
    <xf numFmtId="0" fontId="21" fillId="0" borderId="11" xfId="6" applyFont="1" applyBorder="1"/>
    <xf numFmtId="0" fontId="21" fillId="0" borderId="11" xfId="6" applyFont="1" applyBorder="1" applyAlignment="1">
      <alignment horizontal="center"/>
    </xf>
    <xf numFmtId="0" fontId="21" fillId="0" borderId="12" xfId="6" applyFont="1" applyBorder="1" applyAlignment="1">
      <alignment horizontal="center"/>
    </xf>
    <xf numFmtId="0" fontId="21" fillId="3" borderId="10" xfId="6" applyFont="1" applyFill="1" applyBorder="1"/>
    <xf numFmtId="0" fontId="21" fillId="3" borderId="11" xfId="6" applyFont="1" applyFill="1" applyBorder="1"/>
    <xf numFmtId="0" fontId="21" fillId="3" borderId="10" xfId="6" applyFont="1" applyFill="1" applyBorder="1" applyAlignment="1">
      <alignment horizontal="center"/>
    </xf>
    <xf numFmtId="0" fontId="21" fillId="3" borderId="11" xfId="6" applyFont="1" applyFill="1" applyBorder="1" applyAlignment="1">
      <alignment horizontal="center"/>
    </xf>
    <xf numFmtId="0" fontId="21" fillId="3" borderId="12" xfId="6" applyFont="1" applyFill="1" applyBorder="1" applyAlignment="1">
      <alignment horizontal="center"/>
    </xf>
    <xf numFmtId="0" fontId="17" fillId="0" borderId="13" xfId="6" applyFont="1" applyBorder="1"/>
    <xf numFmtId="0" fontId="17" fillId="0" borderId="14" xfId="6" applyFont="1" applyBorder="1"/>
    <xf numFmtId="0" fontId="17" fillId="0" borderId="8" xfId="6" applyFont="1" applyBorder="1"/>
    <xf numFmtId="0" fontId="11" fillId="0" borderId="5" xfId="6" applyBorder="1"/>
    <xf numFmtId="0" fontId="17" fillId="0" borderId="0" xfId="6" applyFont="1"/>
    <xf numFmtId="0" fontId="11" fillId="0" borderId="9" xfId="6" applyBorder="1"/>
    <xf numFmtId="0" fontId="17" fillId="0" borderId="11" xfId="6" applyFont="1" applyBorder="1"/>
    <xf numFmtId="0" fontId="11" fillId="0" borderId="12" xfId="6" applyBorder="1"/>
    <xf numFmtId="0" fontId="0" fillId="0" borderId="9" xfId="0" applyBorder="1"/>
    <xf numFmtId="2" fontId="0" fillId="6" borderId="6" xfId="0" applyNumberFormat="1" applyFill="1" applyBorder="1"/>
    <xf numFmtId="2" fontId="0" fillId="6" borderId="15" xfId="0" applyNumberFormat="1" applyFill="1" applyBorder="1"/>
    <xf numFmtId="2" fontId="0" fillId="6" borderId="16" xfId="0" applyNumberFormat="1" applyFill="1" applyBorder="1"/>
    <xf numFmtId="10" fontId="0" fillId="0" borderId="8" xfId="0" applyNumberFormat="1" applyBorder="1"/>
    <xf numFmtId="10" fontId="0" fillId="0" borderId="0" xfId="0" applyNumberFormat="1"/>
    <xf numFmtId="10" fontId="0" fillId="0" borderId="11" xfId="0" applyNumberFormat="1" applyBorder="1"/>
    <xf numFmtId="0" fontId="0" fillId="0" borderId="11" xfId="0" applyBorder="1"/>
    <xf numFmtId="0" fontId="0" fillId="0" borderId="12" xfId="0" applyBorder="1"/>
    <xf numFmtId="0" fontId="1" fillId="0" borderId="0" xfId="0" applyFont="1"/>
    <xf numFmtId="0" fontId="2" fillId="0" borderId="17" xfId="0" applyFont="1" applyBorder="1"/>
    <xf numFmtId="2" fontId="0" fillId="0" borderId="0" xfId="0" applyNumberFormat="1"/>
    <xf numFmtId="0" fontId="9" fillId="0" borderId="0" xfId="0" applyFont="1"/>
    <xf numFmtId="0" fontId="2" fillId="0" borderId="18" xfId="0" applyFont="1" applyBorder="1"/>
    <xf numFmtId="2" fontId="2" fillId="0" borderId="18" xfId="0" applyNumberFormat="1" applyFont="1" applyBorder="1"/>
    <xf numFmtId="2" fontId="1" fillId="0" borderId="18" xfId="0" applyNumberFormat="1" applyFont="1" applyBorder="1"/>
    <xf numFmtId="0" fontId="1" fillId="0" borderId="0" xfId="0" applyFont="1" applyAlignment="1">
      <alignment wrapText="1"/>
    </xf>
    <xf numFmtId="3" fontId="0" fillId="0" borderId="0" xfId="0" applyNumberFormat="1"/>
    <xf numFmtId="0" fontId="13" fillId="0" borderId="0" xfId="0" applyFont="1"/>
    <xf numFmtId="3" fontId="13" fillId="0" borderId="0" xfId="0" applyNumberFormat="1" applyFont="1"/>
    <xf numFmtId="3" fontId="2" fillId="0" borderId="0" xfId="0" applyNumberFormat="1" applyFont="1"/>
    <xf numFmtId="0" fontId="8" fillId="0" borderId="0" xfId="0" applyFont="1"/>
    <xf numFmtId="0" fontId="8" fillId="0" borderId="0" xfId="0" applyFont="1" applyAlignment="1">
      <alignment horizontal="center"/>
    </xf>
    <xf numFmtId="4" fontId="9" fillId="0" borderId="0" xfId="0" applyNumberFormat="1" applyFont="1"/>
    <xf numFmtId="0" fontId="9" fillId="0" borderId="0" xfId="0" applyFont="1" applyAlignment="1">
      <alignment horizontal="center"/>
    </xf>
    <xf numFmtId="0" fontId="10" fillId="0" borderId="0" xfId="0" applyFont="1" applyAlignment="1">
      <alignment horizontal="right"/>
    </xf>
    <xf numFmtId="4" fontId="8" fillId="0" borderId="0" xfId="0" applyNumberFormat="1" applyFont="1" applyAlignment="1">
      <alignment horizontal="center"/>
    </xf>
    <xf numFmtId="0" fontId="5" fillId="4" borderId="1" xfId="0" applyFont="1" applyFill="1" applyBorder="1"/>
    <xf numFmtId="0" fontId="5" fillId="4" borderId="1" xfId="0" applyFont="1" applyFill="1" applyBorder="1" applyAlignment="1">
      <alignment horizontal="center"/>
    </xf>
    <xf numFmtId="4" fontId="5" fillId="4" borderId="1" xfId="0" applyNumberFormat="1" applyFont="1" applyFill="1" applyBorder="1" applyAlignment="1">
      <alignment horizontal="center"/>
    </xf>
    <xf numFmtId="4" fontId="5" fillId="0" borderId="0" xfId="0" applyNumberFormat="1" applyFont="1" applyAlignment="1">
      <alignment horizontal="center"/>
    </xf>
    <xf numFmtId="164" fontId="5" fillId="0" borderId="0" xfId="0" applyNumberFormat="1" applyFont="1" applyAlignment="1">
      <alignment horizontal="center"/>
    </xf>
    <xf numFmtId="0" fontId="6" fillId="0" borderId="1" xfId="0" applyFont="1" applyBorder="1" applyAlignment="1">
      <alignment horizontal="center"/>
    </xf>
    <xf numFmtId="3" fontId="6" fillId="0" borderId="1" xfId="0" applyNumberFormat="1" applyFont="1" applyBorder="1"/>
    <xf numFmtId="4" fontId="6" fillId="0" borderId="0" xfId="0" applyNumberFormat="1" applyFont="1"/>
    <xf numFmtId="0" fontId="5" fillId="3" borderId="1" xfId="0" applyFont="1" applyFill="1" applyBorder="1" applyAlignment="1">
      <alignment horizontal="center"/>
    </xf>
    <xf numFmtId="3" fontId="5" fillId="3" borderId="1" xfId="0" applyNumberFormat="1" applyFont="1" applyFill="1" applyBorder="1"/>
    <xf numFmtId="4" fontId="5" fillId="0" borderId="0" xfId="0" applyNumberFormat="1" applyFont="1"/>
    <xf numFmtId="0" fontId="5" fillId="0" borderId="1" xfId="0" applyFont="1" applyBorder="1" applyAlignment="1">
      <alignment horizontal="center"/>
    </xf>
    <xf numFmtId="3" fontId="5" fillId="4" borderId="1" xfId="0" applyNumberFormat="1" applyFont="1" applyFill="1" applyBorder="1" applyAlignment="1">
      <alignment horizontal="center"/>
    </xf>
    <xf numFmtId="3" fontId="5" fillId="4" borderId="19" xfId="0" applyNumberFormat="1" applyFont="1" applyFill="1" applyBorder="1" applyAlignment="1">
      <alignment horizontal="center"/>
    </xf>
    <xf numFmtId="4" fontId="8" fillId="0" borderId="0" xfId="0" applyNumberFormat="1" applyFont="1" applyAlignment="1">
      <alignment horizontal="left"/>
    </xf>
    <xf numFmtId="4" fontId="9" fillId="0" borderId="17" xfId="0" applyNumberFormat="1" applyFont="1" applyBorder="1"/>
    <xf numFmtId="0" fontId="5" fillId="4" borderId="19" xfId="0" applyFont="1" applyFill="1" applyBorder="1"/>
    <xf numFmtId="0" fontId="5" fillId="4" borderId="20" xfId="0" applyFont="1" applyFill="1" applyBorder="1" applyAlignment="1">
      <alignment horizontal="center"/>
    </xf>
    <xf numFmtId="164" fontId="5" fillId="4" borderId="1" xfId="0" applyNumberFormat="1" applyFont="1" applyFill="1" applyBorder="1" applyAlignment="1">
      <alignment horizontal="center"/>
    </xf>
    <xf numFmtId="0" fontId="6" fillId="0" borderId="1" xfId="0" applyFont="1" applyBorder="1" applyAlignment="1">
      <alignment horizontal="left"/>
    </xf>
    <xf numFmtId="0" fontId="6" fillId="0" borderId="19" xfId="0" applyFont="1" applyBorder="1"/>
    <xf numFmtId="0" fontId="6" fillId="0" borderId="20" xfId="0" applyFont="1" applyBorder="1"/>
    <xf numFmtId="3" fontId="5" fillId="0" borderId="1" xfId="0" applyNumberFormat="1" applyFont="1" applyBorder="1"/>
    <xf numFmtId="0" fontId="8" fillId="5" borderId="21" xfId="0" applyFont="1" applyFill="1" applyBorder="1" applyAlignment="1">
      <alignment vertical="center" wrapText="1"/>
    </xf>
    <xf numFmtId="0" fontId="8" fillId="5" borderId="22" xfId="0" applyFont="1" applyFill="1" applyBorder="1" applyAlignment="1">
      <alignment vertical="center" wrapText="1"/>
    </xf>
    <xf numFmtId="0" fontId="8" fillId="5" borderId="23" xfId="0" applyFont="1" applyFill="1" applyBorder="1" applyAlignment="1">
      <alignment horizontal="center" vertical="center"/>
    </xf>
    <xf numFmtId="3" fontId="8" fillId="5" borderId="23" xfId="0" applyNumberFormat="1" applyFont="1" applyFill="1" applyBorder="1" applyAlignment="1">
      <alignment vertical="center"/>
    </xf>
    <xf numFmtId="4" fontId="8" fillId="0" borderId="0" xfId="0" applyNumberFormat="1" applyFont="1" applyAlignment="1">
      <alignment vertical="center"/>
    </xf>
    <xf numFmtId="0" fontId="6" fillId="0" borderId="0" xfId="0" applyFont="1" applyAlignment="1">
      <alignment horizontal="center"/>
    </xf>
    <xf numFmtId="0" fontId="8" fillId="0" borderId="0" xfId="0" applyFont="1" applyProtection="1">
      <protection locked="0"/>
    </xf>
    <xf numFmtId="0" fontId="8" fillId="0" borderId="0" xfId="0" applyFont="1" applyAlignment="1" applyProtection="1">
      <alignment horizontal="center"/>
      <protection locked="0"/>
    </xf>
    <xf numFmtId="4" fontId="9" fillId="0" borderId="0" xfId="0" applyNumberFormat="1" applyFont="1" applyProtection="1">
      <protection locked="0"/>
    </xf>
    <xf numFmtId="0" fontId="9" fillId="0" borderId="0" xfId="0" applyFont="1" applyProtection="1">
      <protection locked="0"/>
    </xf>
    <xf numFmtId="0" fontId="9" fillId="0" borderId="0" xfId="0" applyFont="1" applyAlignment="1" applyProtection="1">
      <alignment horizontal="center"/>
      <protection locked="0"/>
    </xf>
    <xf numFmtId="0" fontId="10" fillId="0" borderId="0" xfId="0" applyFont="1" applyAlignment="1" applyProtection="1">
      <alignment horizontal="right"/>
      <protection locked="0"/>
    </xf>
    <xf numFmtId="4" fontId="8" fillId="0" borderId="0" xfId="0" applyNumberFormat="1" applyFont="1" applyAlignment="1" applyProtection="1">
      <alignment horizontal="center"/>
      <protection locked="0"/>
    </xf>
    <xf numFmtId="0" fontId="5" fillId="4" borderId="1" xfId="0" applyFont="1" applyFill="1" applyBorder="1" applyProtection="1">
      <protection locked="0"/>
    </xf>
    <xf numFmtId="0" fontId="5" fillId="4" borderId="1" xfId="0" applyFont="1" applyFill="1" applyBorder="1" applyAlignment="1" applyProtection="1">
      <alignment horizontal="center"/>
      <protection locked="0"/>
    </xf>
    <xf numFmtId="4" fontId="5" fillId="4" borderId="1" xfId="0" applyNumberFormat="1" applyFont="1" applyFill="1" applyBorder="1" applyAlignment="1" applyProtection="1">
      <alignment horizontal="center"/>
      <protection locked="0"/>
    </xf>
    <xf numFmtId="4" fontId="5" fillId="0" borderId="0" xfId="0" applyNumberFormat="1" applyFont="1" applyAlignment="1" applyProtection="1">
      <alignment horizontal="center"/>
      <protection locked="0"/>
    </xf>
    <xf numFmtId="164" fontId="5" fillId="0" borderId="0" xfId="0" applyNumberFormat="1" applyFont="1" applyAlignment="1" applyProtection="1">
      <alignment horizontal="center"/>
      <protection locked="0"/>
    </xf>
    <xf numFmtId="0" fontId="6" fillId="0" borderId="0" xfId="0" applyFont="1" applyProtection="1">
      <protection locked="0"/>
    </xf>
    <xf numFmtId="0" fontId="6" fillId="0" borderId="1" xfId="0" applyFont="1" applyBorder="1" applyProtection="1">
      <protection locked="0"/>
    </xf>
    <xf numFmtId="0" fontId="6" fillId="0" borderId="1" xfId="0" applyFont="1" applyBorder="1" applyAlignment="1" applyProtection="1">
      <alignment horizontal="center"/>
      <protection locked="0"/>
    </xf>
    <xf numFmtId="3" fontId="6" fillId="0" borderId="1" xfId="10" applyNumberFormat="1" applyFont="1" applyBorder="1" applyProtection="1">
      <protection locked="0"/>
    </xf>
    <xf numFmtId="4" fontId="6" fillId="0" borderId="0" xfId="0" applyNumberFormat="1" applyFont="1" applyProtection="1">
      <protection locked="0"/>
    </xf>
    <xf numFmtId="0" fontId="5" fillId="3" borderId="1" xfId="0" applyFont="1" applyFill="1" applyBorder="1" applyAlignment="1" applyProtection="1">
      <alignment horizontal="center"/>
      <protection locked="0"/>
    </xf>
    <xf numFmtId="3" fontId="5" fillId="3" borderId="1" xfId="0" applyNumberFormat="1" applyFont="1" applyFill="1" applyBorder="1" applyProtection="1">
      <protection locked="0"/>
    </xf>
    <xf numFmtId="4" fontId="5" fillId="0" borderId="0" xfId="0" applyNumberFormat="1" applyFont="1" applyProtection="1">
      <protection locked="0"/>
    </xf>
    <xf numFmtId="0" fontId="5" fillId="0" borderId="1" xfId="0" applyFont="1" applyBorder="1" applyAlignment="1" applyProtection="1">
      <alignment horizontal="center"/>
      <protection locked="0"/>
    </xf>
    <xf numFmtId="3" fontId="5" fillId="4" borderId="1" xfId="0" applyNumberFormat="1" applyFont="1" applyFill="1" applyBorder="1" applyAlignment="1" applyProtection="1">
      <alignment horizontal="center"/>
      <protection locked="0"/>
    </xf>
    <xf numFmtId="3" fontId="5" fillId="4" borderId="19" xfId="0" applyNumberFormat="1" applyFont="1" applyFill="1" applyBorder="1" applyAlignment="1" applyProtection="1">
      <alignment horizontal="center"/>
      <protection locked="0"/>
    </xf>
    <xf numFmtId="3" fontId="5" fillId="0" borderId="1" xfId="10" applyNumberFormat="1" applyFont="1" applyBorder="1" applyProtection="1">
      <protection locked="0"/>
    </xf>
    <xf numFmtId="4" fontId="8" fillId="0" borderId="0" xfId="0" applyNumberFormat="1" applyFont="1" applyAlignment="1" applyProtection="1">
      <alignment horizontal="left"/>
      <protection locked="0"/>
    </xf>
    <xf numFmtId="4" fontId="9" fillId="0" borderId="17" xfId="0" applyNumberFormat="1" applyFont="1" applyBorder="1" applyProtection="1">
      <protection locked="0"/>
    </xf>
    <xf numFmtId="0" fontId="5" fillId="4" borderId="19" xfId="0" applyFont="1" applyFill="1" applyBorder="1" applyProtection="1">
      <protection locked="0"/>
    </xf>
    <xf numFmtId="0" fontId="5" fillId="4" borderId="20" xfId="0" applyFont="1" applyFill="1" applyBorder="1" applyAlignment="1" applyProtection="1">
      <alignment horizontal="center"/>
      <protection locked="0"/>
    </xf>
    <xf numFmtId="164" fontId="5" fillId="4" borderId="1" xfId="0" applyNumberFormat="1" applyFont="1" applyFill="1" applyBorder="1" applyAlignment="1" applyProtection="1">
      <alignment horizontal="center"/>
      <protection locked="0"/>
    </xf>
    <xf numFmtId="0" fontId="5" fillId="0" borderId="0" xfId="0" applyFont="1" applyProtection="1">
      <protection locked="0"/>
    </xf>
    <xf numFmtId="0" fontId="6" fillId="0" borderId="1" xfId="0" applyFont="1" applyBorder="1" applyAlignment="1" applyProtection="1">
      <alignment horizontal="left"/>
      <protection locked="0"/>
    </xf>
    <xf numFmtId="0" fontId="6" fillId="0" borderId="0" xfId="0" applyFont="1" applyAlignment="1" applyProtection="1">
      <alignment horizontal="right"/>
      <protection locked="0"/>
    </xf>
    <xf numFmtId="0" fontId="6" fillId="0" borderId="19" xfId="0" applyFont="1" applyBorder="1" applyProtection="1">
      <protection locked="0"/>
    </xf>
    <xf numFmtId="0" fontId="6" fillId="0" borderId="20" xfId="0" applyFont="1" applyBorder="1" applyProtection="1">
      <protection locked="0"/>
    </xf>
    <xf numFmtId="3" fontId="6" fillId="0" borderId="1" xfId="0" applyNumberFormat="1" applyFont="1" applyBorder="1" applyProtection="1">
      <protection locked="0"/>
    </xf>
    <xf numFmtId="0" fontId="8" fillId="5" borderId="21" xfId="0" applyFont="1" applyFill="1" applyBorder="1" applyAlignment="1" applyProtection="1">
      <alignment vertical="center" wrapText="1"/>
      <protection locked="0"/>
    </xf>
    <xf numFmtId="0" fontId="8" fillId="5" borderId="22" xfId="0" applyFont="1" applyFill="1" applyBorder="1" applyAlignment="1" applyProtection="1">
      <alignment vertical="center" wrapText="1"/>
      <protection locked="0"/>
    </xf>
    <xf numFmtId="0" fontId="8" fillId="5" borderId="23" xfId="0" applyFont="1" applyFill="1" applyBorder="1" applyAlignment="1" applyProtection="1">
      <alignment horizontal="center" vertical="center"/>
      <protection locked="0"/>
    </xf>
    <xf numFmtId="3" fontId="8" fillId="5" borderId="23" xfId="0" applyNumberFormat="1" applyFont="1" applyFill="1" applyBorder="1" applyAlignment="1" applyProtection="1">
      <alignment vertical="center"/>
      <protection locked="0"/>
    </xf>
    <xf numFmtId="4" fontId="8" fillId="0" borderId="0" xfId="0" applyNumberFormat="1" applyFont="1" applyAlignment="1" applyProtection="1">
      <alignment vertical="center"/>
      <protection locked="0"/>
    </xf>
    <xf numFmtId="0" fontId="9" fillId="0" borderId="0" xfId="0" applyFont="1" applyAlignment="1" applyProtection="1">
      <alignment vertical="center"/>
      <protection locked="0"/>
    </xf>
    <xf numFmtId="0" fontId="6" fillId="0" borderId="0" xfId="0" applyFont="1" applyAlignment="1" applyProtection="1">
      <alignment horizontal="center"/>
      <protection locked="0"/>
    </xf>
    <xf numFmtId="3" fontId="6" fillId="0" borderId="19" xfId="0" applyNumberFormat="1" applyFont="1" applyBorder="1" applyProtection="1">
      <protection locked="0"/>
    </xf>
    <xf numFmtId="3" fontId="5" fillId="0" borderId="1" xfId="0" applyNumberFormat="1" applyFont="1" applyBorder="1" applyProtection="1">
      <protection locked="0"/>
    </xf>
    <xf numFmtId="3" fontId="6" fillId="0" borderId="24" xfId="0" applyNumberFormat="1" applyFont="1" applyBorder="1" applyProtection="1">
      <protection locked="0"/>
    </xf>
    <xf numFmtId="0" fontId="22" fillId="0" borderId="0" xfId="0" applyFont="1"/>
    <xf numFmtId="0" fontId="23" fillId="0" borderId="0" xfId="0" applyFont="1"/>
    <xf numFmtId="0" fontId="20" fillId="0" borderId="0" xfId="6" applyFont="1"/>
    <xf numFmtId="3" fontId="5" fillId="0" borderId="0" xfId="0" applyNumberFormat="1" applyFont="1" applyProtection="1">
      <protection locked="0"/>
    </xf>
    <xf numFmtId="3" fontId="6" fillId="0" borderId="0" xfId="0" applyNumberFormat="1" applyFont="1" applyProtection="1">
      <protection locked="0"/>
    </xf>
    <xf numFmtId="10" fontId="25" fillId="7" borderId="0" xfId="0" applyNumberFormat="1" applyFont="1" applyFill="1" applyProtection="1">
      <protection locked="0"/>
    </xf>
    <xf numFmtId="0" fontId="26" fillId="0" borderId="0" xfId="0" applyFont="1" applyAlignment="1" applyProtection="1">
      <alignment horizontal="left"/>
      <protection locked="0"/>
    </xf>
    <xf numFmtId="0" fontId="26" fillId="0" borderId="0" xfId="0" applyFont="1" applyProtection="1">
      <protection locked="0"/>
    </xf>
    <xf numFmtId="0" fontId="5" fillId="3" borderId="27" xfId="0" applyFont="1" applyFill="1" applyBorder="1" applyAlignment="1" applyProtection="1">
      <alignment horizontal="right"/>
      <protection locked="0"/>
    </xf>
    <xf numFmtId="0" fontId="5" fillId="3" borderId="28" xfId="0" applyFont="1" applyFill="1" applyBorder="1" applyAlignment="1" applyProtection="1">
      <alignment horizontal="right"/>
      <protection locked="0"/>
    </xf>
    <xf numFmtId="0" fontId="5" fillId="4" borderId="19" xfId="0" applyFont="1" applyFill="1" applyBorder="1" applyAlignment="1" applyProtection="1">
      <alignment horizontal="left"/>
      <protection locked="0"/>
    </xf>
    <xf numFmtId="0" fontId="5" fillId="4" borderId="20" xfId="0" applyFont="1" applyFill="1" applyBorder="1" applyAlignment="1" applyProtection="1">
      <alignment horizontal="left"/>
      <protection locked="0"/>
    </xf>
    <xf numFmtId="0" fontId="5" fillId="3" borderId="19" xfId="0" applyFont="1" applyFill="1" applyBorder="1" applyAlignment="1" applyProtection="1">
      <alignment horizontal="right"/>
      <protection locked="0"/>
    </xf>
    <xf numFmtId="0" fontId="5" fillId="3" borderId="20" xfId="0" applyFont="1" applyFill="1" applyBorder="1" applyAlignment="1" applyProtection="1">
      <alignment horizontal="right"/>
      <protection locked="0"/>
    </xf>
    <xf numFmtId="0" fontId="8" fillId="0" borderId="0" xfId="0" applyFont="1" applyAlignment="1" applyProtection="1">
      <alignment horizontal="left"/>
      <protection locked="0"/>
    </xf>
    <xf numFmtId="4" fontId="24" fillId="7" borderId="21" xfId="0" applyNumberFormat="1" applyFont="1" applyFill="1" applyBorder="1" applyAlignment="1">
      <alignment horizontal="center"/>
    </xf>
    <xf numFmtId="4" fontId="24" fillId="7" borderId="25" xfId="0" applyNumberFormat="1" applyFont="1" applyFill="1" applyBorder="1" applyAlignment="1">
      <alignment horizontal="center"/>
    </xf>
    <xf numFmtId="4" fontId="24" fillId="7" borderId="26" xfId="0" applyNumberFormat="1" applyFont="1" applyFill="1" applyBorder="1" applyAlignment="1">
      <alignment horizontal="center"/>
    </xf>
    <xf numFmtId="0" fontId="5" fillId="3" borderId="19" xfId="0" applyFont="1" applyFill="1" applyBorder="1" applyAlignment="1">
      <alignment horizontal="right"/>
    </xf>
    <xf numFmtId="0" fontId="5" fillId="3" borderId="20" xfId="0" applyFont="1" applyFill="1" applyBorder="1" applyAlignment="1">
      <alignment horizontal="right"/>
    </xf>
    <xf numFmtId="0" fontId="8" fillId="0" borderId="0" xfId="0" applyFont="1" applyAlignment="1">
      <alignment horizontal="left"/>
    </xf>
    <xf numFmtId="0" fontId="5" fillId="3" borderId="1" xfId="0" applyFont="1" applyFill="1" applyBorder="1" applyAlignment="1">
      <alignment horizontal="right"/>
    </xf>
    <xf numFmtId="0" fontId="5" fillId="4" borderId="19" xfId="0" applyFont="1" applyFill="1" applyBorder="1" applyAlignment="1">
      <alignment horizontal="left"/>
    </xf>
    <xf numFmtId="0" fontId="5" fillId="4" borderId="20" xfId="0" applyFont="1" applyFill="1" applyBorder="1" applyAlignment="1">
      <alignment horizontal="left"/>
    </xf>
    <xf numFmtId="0" fontId="6" fillId="3" borderId="20" xfId="0" applyFont="1" applyFill="1" applyBorder="1" applyAlignment="1">
      <alignment horizontal="right"/>
    </xf>
    <xf numFmtId="0" fontId="12" fillId="0" borderId="0" xfId="0" applyFont="1" applyAlignment="1">
      <alignment horizontal="center"/>
    </xf>
    <xf numFmtId="0" fontId="12" fillId="0" borderId="17" xfId="0" applyFont="1" applyBorder="1" applyAlignment="1">
      <alignment horizontal="center"/>
    </xf>
    <xf numFmtId="0" fontId="16" fillId="0" borderId="7" xfId="0" applyFont="1" applyBorder="1" applyAlignment="1">
      <alignment horizontal="center"/>
    </xf>
    <xf numFmtId="0" fontId="16" fillId="0" borderId="8" xfId="0" applyFont="1" applyBorder="1" applyAlignment="1">
      <alignment horizontal="center"/>
    </xf>
    <xf numFmtId="0" fontId="16" fillId="0" borderId="5" xfId="0" applyFont="1" applyBorder="1" applyAlignment="1">
      <alignment horizontal="center"/>
    </xf>
    <xf numFmtId="0" fontId="16" fillId="0" borderId="29" xfId="0" applyFont="1" applyBorder="1" applyAlignment="1">
      <alignment horizontal="center"/>
    </xf>
    <xf numFmtId="0" fontId="16" fillId="0" borderId="17" xfId="0" applyFont="1" applyBorder="1" applyAlignment="1">
      <alignment horizontal="center"/>
    </xf>
    <xf numFmtId="0" fontId="16" fillId="0" borderId="30" xfId="0" applyFont="1" applyBorder="1" applyAlignment="1">
      <alignment horizontal="center"/>
    </xf>
    <xf numFmtId="0" fontId="17" fillId="0" borderId="7" xfId="6" applyFont="1" applyBorder="1" applyAlignment="1">
      <alignment horizontal="center"/>
    </xf>
    <xf numFmtId="0" fontId="17" fillId="0" borderId="8" xfId="6" applyFont="1" applyBorder="1" applyAlignment="1">
      <alignment horizontal="center"/>
    </xf>
    <xf numFmtId="0" fontId="17" fillId="0" borderId="5" xfId="6" applyFont="1" applyBorder="1" applyAlignment="1">
      <alignment horizontal="center"/>
    </xf>
  </cellXfs>
  <cellStyles count="14">
    <cellStyle name="Hyperkobling 2" xfId="1" xr:uid="{00000000-0005-0000-0000-000000000000}"/>
    <cellStyle name="Komma" xfId="2" builtinId="3"/>
    <cellStyle name="Komma 2" xfId="3" xr:uid="{00000000-0005-0000-0000-000002000000}"/>
    <cellStyle name="Komma 3" xfId="4" xr:uid="{00000000-0005-0000-0000-000003000000}"/>
    <cellStyle name="Normal" xfId="0" builtinId="0"/>
    <cellStyle name="Normal 2" xfId="5" xr:uid="{00000000-0005-0000-0000-000005000000}"/>
    <cellStyle name="Normal 3" xfId="6" xr:uid="{00000000-0005-0000-0000-000006000000}"/>
    <cellStyle name="Normal 4" xfId="7" xr:uid="{00000000-0005-0000-0000-000007000000}"/>
    <cellStyle name="Normal 5" xfId="8" xr:uid="{00000000-0005-0000-0000-000008000000}"/>
    <cellStyle name="Normal 5 2" xfId="9" xr:uid="{00000000-0005-0000-0000-000009000000}"/>
    <cellStyle name="Normal 6" xfId="10" xr:uid="{00000000-0005-0000-0000-00000A000000}"/>
    <cellStyle name="Normal 7" xfId="11" xr:uid="{00000000-0005-0000-0000-00000B000000}"/>
    <cellStyle name="Prosent 2" xfId="12" xr:uid="{00000000-0005-0000-0000-00000C000000}"/>
    <cellStyle name="Standard_Gesetzlich vorgeschr Angaben" xfId="13" xr:uid="{00000000-0005-0000-0000-00000D00000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447675</xdr:colOff>
      <xdr:row>2</xdr:row>
      <xdr:rowOff>76200</xdr:rowOff>
    </xdr:from>
    <xdr:to>
      <xdr:col>19</xdr:col>
      <xdr:colOff>114300</xdr:colOff>
      <xdr:row>30</xdr:row>
      <xdr:rowOff>9525</xdr:rowOff>
    </xdr:to>
    <xdr:sp macro="" textlink="">
      <xdr:nvSpPr>
        <xdr:cNvPr id="2" name="TekstSylinder 1">
          <a:extLst>
            <a:ext uri="{FF2B5EF4-FFF2-40B4-BE49-F238E27FC236}">
              <a16:creationId xmlns:a16="http://schemas.microsoft.com/office/drawing/2014/main" id="{36B4F8F4-6F83-4D23-B10A-6450E8754CC8}"/>
            </a:ext>
          </a:extLst>
        </xdr:cNvPr>
        <xdr:cNvSpPr txBox="1"/>
      </xdr:nvSpPr>
      <xdr:spPr>
        <a:xfrm>
          <a:off x="447675" y="400050"/>
          <a:ext cx="14144625" cy="4467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100" b="1" u="sng"/>
            <a:t>Utfylling av rapporteringsskjema		</a:t>
          </a:r>
        </a:p>
        <a:p>
          <a:endParaRPr lang="nb-NO" sz="1100" b="1"/>
        </a:p>
        <a:p>
          <a:pPr marL="0" marR="0" indent="0" defTabSz="914400" eaLnBrk="1" fontAlgn="auto" latinLnBrk="0" hangingPunct="1">
            <a:lnSpc>
              <a:spcPct val="100000"/>
            </a:lnSpc>
            <a:spcBef>
              <a:spcPts val="0"/>
            </a:spcBef>
            <a:spcAft>
              <a:spcPts val="0"/>
            </a:spcAft>
            <a:buClrTx/>
            <a:buSzTx/>
            <a:buFontTx/>
            <a:buNone/>
            <a:tabLst/>
            <a:defRPr/>
          </a:pPr>
          <a:r>
            <a:rPr lang="nb-NO" sz="1100" b="1">
              <a:solidFill>
                <a:schemeClr val="dk1"/>
              </a:solidFill>
              <a:effectLst/>
              <a:latin typeface="+mn-lt"/>
              <a:ea typeface="+mn-ea"/>
              <a:cs typeface="+mn-cs"/>
            </a:rPr>
            <a:t>Res1_Eliteserien_31.12</a:t>
          </a:r>
          <a:r>
            <a:rPr lang="nb-NO" sz="1100" b="0" baseline="0">
              <a:solidFill>
                <a:schemeClr val="dk1"/>
              </a:solidFill>
              <a:effectLst/>
              <a:latin typeface="+mn-lt"/>
              <a:ea typeface="+mn-ea"/>
              <a:cs typeface="+mn-cs"/>
            </a:rPr>
            <a:t> tom </a:t>
          </a:r>
          <a:r>
            <a:rPr lang="nb-NO" sz="1100" b="1">
              <a:solidFill>
                <a:schemeClr val="dk1"/>
              </a:solidFill>
              <a:effectLst/>
              <a:latin typeface="+mn-lt"/>
              <a:ea typeface="+mn-ea"/>
              <a:cs typeface="+mn-cs"/>
            </a:rPr>
            <a:t>Res3_Eliteserien_31.12</a:t>
          </a:r>
          <a:r>
            <a:rPr lang="nb-NO" sz="1100" b="1" baseline="0">
              <a:solidFill>
                <a:schemeClr val="dk1"/>
              </a:solidFill>
              <a:effectLst/>
              <a:latin typeface="+mn-lt"/>
              <a:ea typeface="+mn-ea"/>
              <a:cs typeface="+mn-cs"/>
            </a:rPr>
            <a:t>: </a:t>
          </a:r>
          <a:r>
            <a:rPr lang="nb-NO" sz="1100" b="0" baseline="0">
              <a:solidFill>
                <a:schemeClr val="dk1"/>
              </a:solidFill>
              <a:effectLst/>
              <a:latin typeface="+mn-lt"/>
              <a:ea typeface="+mn-ea"/>
              <a:cs typeface="+mn-cs"/>
            </a:rPr>
            <a:t>Fylles ut per klubb og samarbeidende selskap, i hver sin fane.</a:t>
          </a:r>
          <a:endParaRPr lang="nb-NO" sz="1100" b="1" i="0" u="none" strike="noStrike" baseline="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lang="nb-NO" sz="1100" b="1" i="0" u="none" strike="noStrike" baseline="0">
            <a:solidFill>
              <a:schemeClr val="dk1"/>
            </a:solidFill>
            <a:effectLst/>
            <a:latin typeface="+mn-lt"/>
            <a:ea typeface="+mn-ea"/>
            <a:cs typeface="+mn-cs"/>
          </a:endParaRPr>
        </a:p>
        <a:p>
          <a:pPr eaLnBrk="1" fontAlgn="auto" latinLnBrk="0" hangingPunct="1"/>
          <a:r>
            <a:rPr lang="nb-NO" sz="1100" b="1" i="0" baseline="0">
              <a:solidFill>
                <a:schemeClr val="dk1"/>
              </a:solidFill>
              <a:effectLst/>
              <a:latin typeface="+mn-lt"/>
              <a:ea typeface="+mn-ea"/>
              <a:cs typeface="+mn-cs"/>
            </a:rPr>
            <a:t>Alle kolonner (i både balansen og resultatregnskapet) skal fylles ut </a:t>
          </a:r>
          <a:r>
            <a:rPr lang="nb-NO" sz="1100" b="0" i="0" baseline="0">
              <a:solidFill>
                <a:schemeClr val="dk1"/>
              </a:solidFill>
              <a:effectLst/>
              <a:latin typeface="+mn-lt"/>
              <a:ea typeface="+mn-ea"/>
              <a:cs typeface="+mn-cs"/>
            </a:rPr>
            <a:t>og skjemaet er </a:t>
          </a:r>
          <a:r>
            <a:rPr lang="nb-NO" sz="1100" b="1" i="0" baseline="0">
              <a:solidFill>
                <a:schemeClr val="dk1"/>
              </a:solidFill>
              <a:effectLst/>
              <a:latin typeface="+mn-lt"/>
              <a:ea typeface="+mn-ea"/>
              <a:cs typeface="+mn-cs"/>
            </a:rPr>
            <a:t>tilstrekkelig utfylt for å avgi ratingscore</a:t>
          </a:r>
          <a:r>
            <a:rPr lang="nb-NO" sz="1100" b="0" i="0" baseline="0">
              <a:solidFill>
                <a:schemeClr val="dk1"/>
              </a:solidFill>
              <a:effectLst/>
              <a:latin typeface="+mn-lt"/>
              <a:ea typeface="+mn-ea"/>
              <a:cs typeface="+mn-cs"/>
            </a:rPr>
            <a:t> når beskjeden </a:t>
          </a:r>
          <a:r>
            <a:rPr lang="nb-NO" sz="1100" b="0" i="0" u="sng" baseline="0">
              <a:solidFill>
                <a:schemeClr val="dk1"/>
              </a:solidFill>
              <a:effectLst/>
              <a:latin typeface="+mn-lt"/>
              <a:ea typeface="+mn-ea"/>
              <a:cs typeface="+mn-cs"/>
            </a:rPr>
            <a:t>"Skjemaet er tilstrekkelig utfylt for å avgi ratingscore...." </a:t>
          </a:r>
          <a:r>
            <a:rPr lang="nb-NO" sz="1100" b="0" i="0" baseline="0">
              <a:solidFill>
                <a:schemeClr val="dk1"/>
              </a:solidFill>
              <a:effectLst/>
              <a:latin typeface="+mn-lt"/>
              <a:ea typeface="+mn-ea"/>
              <a:cs typeface="+mn-cs"/>
            </a:rPr>
            <a:t>kommer frem.</a:t>
          </a:r>
        </a:p>
        <a:p>
          <a:pPr eaLnBrk="1" fontAlgn="auto" latinLnBrk="0" hangingPunct="1"/>
          <a:endParaRPr lang="nb-NO" sz="1100" b="0" i="0" baseline="0">
            <a:solidFill>
              <a:schemeClr val="dk1"/>
            </a:solidFill>
            <a:effectLst/>
            <a:latin typeface="+mn-lt"/>
            <a:ea typeface="+mn-ea"/>
            <a:cs typeface="+mn-cs"/>
          </a:endParaRPr>
        </a:p>
        <a:p>
          <a:pPr eaLnBrk="1" fontAlgn="auto" latinLnBrk="0" hangingPunct="1"/>
          <a:r>
            <a:rPr lang="nb-NO" sz="1100" b="0" i="0" baseline="0">
              <a:solidFill>
                <a:schemeClr val="dk1"/>
              </a:solidFill>
              <a:effectLst/>
              <a:latin typeface="+mn-lt"/>
              <a:ea typeface="+mn-ea"/>
              <a:cs typeface="+mn-cs"/>
            </a:rPr>
            <a:t>Dersom celle K22 viser verdi </a:t>
          </a:r>
          <a:r>
            <a:rPr lang="nb-NO" sz="1100" b="1" i="0" baseline="0">
              <a:solidFill>
                <a:schemeClr val="dk1"/>
              </a:solidFill>
              <a:effectLst/>
              <a:latin typeface="+mn-lt"/>
              <a:ea typeface="+mn-ea"/>
              <a:cs typeface="+mn-cs"/>
            </a:rPr>
            <a:t>under 20 %, </a:t>
          </a:r>
          <a:r>
            <a:rPr lang="nb-NO" sz="1100" b="0" i="0" baseline="0">
              <a:solidFill>
                <a:schemeClr val="dk1"/>
              </a:solidFill>
              <a:effectLst/>
              <a:latin typeface="+mn-lt"/>
              <a:ea typeface="+mn-ea"/>
              <a:cs typeface="+mn-cs"/>
            </a:rPr>
            <a:t>er ikke egenkapitalandelen tilfredstillende. Klubben må dermed utarbeide en Handlingsplan på inntil 3 år med et langtidsbudsjett for klubb og eventuelle samarbeidende selskap.</a:t>
          </a:r>
          <a:endParaRPr lang="nb-NO">
            <a:effectLst/>
          </a:endParaRPr>
        </a:p>
        <a:p>
          <a:pPr marL="0" marR="0" indent="0" defTabSz="914400" eaLnBrk="1" fontAlgn="auto" latinLnBrk="0" hangingPunct="1">
            <a:lnSpc>
              <a:spcPct val="100000"/>
            </a:lnSpc>
            <a:spcBef>
              <a:spcPts val="0"/>
            </a:spcBef>
            <a:spcAft>
              <a:spcPts val="0"/>
            </a:spcAft>
            <a:buClrTx/>
            <a:buSzTx/>
            <a:buFontTx/>
            <a:buNone/>
            <a:tabLst/>
            <a:defRPr/>
          </a:pPr>
          <a:endParaRPr lang="nb-NO" sz="1100" b="0" baseline="0">
            <a:solidFill>
              <a:schemeClr val="dk1"/>
            </a:solidFill>
            <a:effectLst/>
            <a:latin typeface="+mn-lt"/>
            <a:ea typeface="+mn-ea"/>
            <a:cs typeface="+mn-cs"/>
          </a:endParaRPr>
        </a:p>
        <a:p>
          <a:endParaRPr lang="nb-NO" sz="1100" b="1" baseline="0"/>
        </a:p>
        <a:p>
          <a:endParaRPr lang="nb-NO" sz="110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57150</xdr:colOff>
      <xdr:row>26</xdr:row>
      <xdr:rowOff>95250</xdr:rowOff>
    </xdr:from>
    <xdr:to>
      <xdr:col>9</xdr:col>
      <xdr:colOff>4095750</xdr:colOff>
      <xdr:row>29</xdr:row>
      <xdr:rowOff>9525</xdr:rowOff>
    </xdr:to>
    <xdr:sp macro="" textlink="">
      <xdr:nvSpPr>
        <xdr:cNvPr id="2" name="TekstSylinder 1">
          <a:extLst>
            <a:ext uri="{FF2B5EF4-FFF2-40B4-BE49-F238E27FC236}">
              <a16:creationId xmlns:a16="http://schemas.microsoft.com/office/drawing/2014/main" id="{0839A67D-D308-4878-AB99-920F36DDA760}"/>
            </a:ext>
          </a:extLst>
        </xdr:cNvPr>
        <xdr:cNvSpPr txBox="1"/>
      </xdr:nvSpPr>
      <xdr:spPr>
        <a:xfrm>
          <a:off x="10544175" y="4695825"/>
          <a:ext cx="4038600" cy="4857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100" b="1"/>
            <a:t>Budsjettert årsresultat er ført mot omløpsmidler (bankinnskudd) og egenkapital</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2.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F35:P39"/>
  <sheetViews>
    <sheetView showGridLines="0" tabSelected="1" workbookViewId="0">
      <selection activeCell="F35" sqref="F35"/>
    </sheetView>
  </sheetViews>
  <sheetFormatPr baseColWidth="10" defaultColWidth="11.42578125" defaultRowHeight="12.75" x14ac:dyDescent="0.2"/>
  <cols>
    <col min="1" max="16384" width="11.42578125" style="189"/>
  </cols>
  <sheetData>
    <row r="35" spans="6:16" x14ac:dyDescent="0.2">
      <c r="F35" s="29"/>
    </row>
    <row r="39" spans="6:16" x14ac:dyDescent="0.2">
      <c r="P39" s="29"/>
    </row>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3:J26"/>
  <sheetViews>
    <sheetView workbookViewId="0">
      <selection activeCell="E21" sqref="E21"/>
    </sheetView>
  </sheetViews>
  <sheetFormatPr baseColWidth="10" defaultRowHeight="15" x14ac:dyDescent="0.25"/>
  <cols>
    <col min="2" max="2" width="29.140625" bestFit="1" customWidth="1"/>
    <col min="3" max="3" width="24.28515625" bestFit="1" customWidth="1"/>
    <col min="4" max="4" width="20.140625" bestFit="1" customWidth="1"/>
    <col min="5" max="5" width="18.28515625" bestFit="1" customWidth="1"/>
    <col min="6" max="6" width="15.7109375" bestFit="1" customWidth="1"/>
    <col min="7" max="7" width="12.140625" bestFit="1" customWidth="1"/>
    <col min="8" max="8" width="14.7109375" bestFit="1" customWidth="1"/>
    <col min="10" max="10" width="75.7109375" bestFit="1" customWidth="1"/>
  </cols>
  <sheetData>
    <row r="3" spans="1:10" x14ac:dyDescent="0.25">
      <c r="A3" s="95" t="s">
        <v>202</v>
      </c>
      <c r="D3" s="96" t="s">
        <v>203</v>
      </c>
      <c r="E3" s="96" t="s">
        <v>204</v>
      </c>
      <c r="F3" s="96" t="s">
        <v>205</v>
      </c>
      <c r="G3" s="96" t="s">
        <v>206</v>
      </c>
      <c r="H3" s="96" t="s">
        <v>207</v>
      </c>
      <c r="J3" s="96" t="s">
        <v>208</v>
      </c>
    </row>
    <row r="4" spans="1:10" x14ac:dyDescent="0.25">
      <c r="B4" s="95" t="s">
        <v>209</v>
      </c>
    </row>
    <row r="6" spans="1:10" ht="15.75" x14ac:dyDescent="0.25">
      <c r="B6" s="95"/>
      <c r="C6" s="95" t="s">
        <v>210</v>
      </c>
      <c r="D6" s="97" t="e">
        <f>SUM(Poster!C4+Poster!C32)/Poster!C5</f>
        <v>#DIV/0!</v>
      </c>
      <c r="E6" s="97" t="e">
        <f>IF(D6&lt;Ratingmodell!E20,Ratingmodell!E21*Ratingmodell!$C$20,IF(D6&lt;Ratingmodell!F20,Ratingmodell!F21*Ratingmodell!$C$20,IF(D6&lt;Ratingmodell!G20,Ratingmodell!G21*Ratingmodell!$C$20,IF(D6&lt;Ratingmodell!H20,Ratingmodell!H21*Ratingmodell!$C$20,IF(D6&lt;Ratingmodell!I20,Ratingmodell!I21*Ratingmodell!$C$20,IF(D6&lt;Ratingmodell!J20,Ratingmodell!J21*Ratingmodell!$C$20,Ratingmodell!K21*Ratingmodell!$C$20))))))</f>
        <v>#DIV/0!</v>
      </c>
      <c r="F6">
        <v>-27</v>
      </c>
      <c r="G6">
        <v>72</v>
      </c>
      <c r="H6" t="e">
        <f>IF(E6&lt;=Ratingmodell!L20,Ratingmodell!M20,IF(Rating_Bud!E6&lt;=Ratingmodell!L21,Ratingmodell!M21,Ratingmodell!M22))</f>
        <v>#DIV/0!</v>
      </c>
      <c r="J6" s="187" t="s">
        <v>271</v>
      </c>
    </row>
    <row r="7" spans="1:10" ht="15.75" x14ac:dyDescent="0.25">
      <c r="B7" s="95"/>
      <c r="C7" s="95" t="s">
        <v>212</v>
      </c>
      <c r="D7" s="91" t="e">
        <f>SUM((Poster!C4+Poster!C32)-Poster!C5)/Poster!C26</f>
        <v>#DIV/0!</v>
      </c>
      <c r="E7" s="97" t="e">
        <f>IF(D7&lt;Ratingmodell!E17,Ratingmodell!E19*Ratingmodell!$C$17,IF(D7&lt;Ratingmodell!F17,Ratingmodell!F19*Ratingmodell!$C$17,IF(D7&lt;Ratingmodell!G17,Ratingmodell!G19*Ratingmodell!$C$17,IF(D7&lt;Ratingmodell!H17,Ratingmodell!H19*Ratingmodell!$C$17,IF(D7&lt;Ratingmodell!I17,Ratingmodell!I19*Ratingmodell!$C$17,IF(D7&lt;Ratingmodell!J17,Ratingmodell!J19*Ratingmodell!$C$17,Ratingmodell!K19*Ratingmodell!$C$17))))))</f>
        <v>#DIV/0!</v>
      </c>
      <c r="F7">
        <v>-19.5</v>
      </c>
      <c r="G7">
        <v>26</v>
      </c>
      <c r="H7" t="e">
        <f>IF(E7&lt;=Ratingmodell!L17,Ratingmodell!M17,IF(Rating_Bud!E7&lt;=Ratingmodell!L18,Ratingmodell!M18,Ratingmodell!M19))</f>
        <v>#DIV/0!</v>
      </c>
      <c r="J7" s="187" t="s">
        <v>272</v>
      </c>
    </row>
    <row r="8" spans="1:10" x14ac:dyDescent="0.25">
      <c r="E8" s="97"/>
    </row>
    <row r="9" spans="1:10" x14ac:dyDescent="0.25">
      <c r="B9" s="95" t="s">
        <v>214</v>
      </c>
      <c r="E9" s="97"/>
    </row>
    <row r="10" spans="1:10" x14ac:dyDescent="0.25">
      <c r="E10" s="97"/>
    </row>
    <row r="11" spans="1:10" x14ac:dyDescent="0.25">
      <c r="C11" s="95" t="s">
        <v>215</v>
      </c>
      <c r="D11" s="91" t="e">
        <f>SUM((Poster!C6+Poster!C32)/(Poster!C7+Poster!C32))</f>
        <v>#DIV/0!</v>
      </c>
      <c r="E11" s="97" t="e">
        <f>IF(D11&lt;Ratingmodell!E23,Ratingmodell!E24*Ratingmodell!$C$23,IF(D11&lt;Ratingmodell!F23,Ratingmodell!F24*Ratingmodell!$C$23,IF(D11&lt;Ratingmodell!G23,Ratingmodell!G24*Ratingmodell!$C$23,IF(D11&lt;Ratingmodell!H23,Ratingmodell!H24*Ratingmodell!$C$23,IF(D11&lt;Ratingmodell!I23,Ratingmodell!I24*Ratingmodell!$C$23,IF(D11&lt;Ratingmodell!J23,Ratingmodell!J24*Ratingmodell!$C$23,Ratingmodell!K24*Ratingmodell!$C$23))))))</f>
        <v>#DIV/0!</v>
      </c>
      <c r="F11">
        <v>-45</v>
      </c>
      <c r="G11">
        <v>72</v>
      </c>
      <c r="H11" t="e">
        <f>IF(E11&lt;=Ratingmodell!L23,Ratingmodell!M23,IF(Rating_Bud!E11&lt;=Ratingmodell!L24,Ratingmodell!M24,Ratingmodell!M25))</f>
        <v>#DIV/0!</v>
      </c>
      <c r="J11" s="188" t="s">
        <v>273</v>
      </c>
    </row>
    <row r="12" spans="1:10" x14ac:dyDescent="0.25">
      <c r="E12" s="97"/>
    </row>
    <row r="13" spans="1:10" x14ac:dyDescent="0.25">
      <c r="A13" s="95" t="s">
        <v>217</v>
      </c>
      <c r="E13" s="97"/>
    </row>
    <row r="14" spans="1:10" x14ac:dyDescent="0.25">
      <c r="B14" s="95" t="s">
        <v>218</v>
      </c>
      <c r="E14" s="97"/>
    </row>
    <row r="15" spans="1:10" x14ac:dyDescent="0.25">
      <c r="E15" s="97"/>
    </row>
    <row r="16" spans="1:10" x14ac:dyDescent="0.25">
      <c r="C16" s="95" t="s">
        <v>219</v>
      </c>
      <c r="D16" s="91" t="e">
        <f>SUM(Poster!C30+Poster!C31)/(Poster!C7+Poster!C32)</f>
        <v>#DIV/0!</v>
      </c>
      <c r="E16" s="97" t="e">
        <f>IF(D16&lt;Ratingmodell!G5,Ratingmodell!G6*Ratingmodell!$C$5,IF(D16&lt;Ratingmodell!H5,Ratingmodell!H6*Ratingmodell!$C$5,IF(D16&lt;Ratingmodell!I5,Ratingmodell!I6*Ratingmodell!$C$5,IF(D16&lt;Ratingmodell!J5,Ratingmodell!J6*Ratingmodell!$C$5,Ratingmodell!K6*Ratingmodell!$C$5))))</f>
        <v>#DIV/0!</v>
      </c>
      <c r="F16">
        <v>0</v>
      </c>
      <c r="G16">
        <v>16</v>
      </c>
      <c r="H16" t="e">
        <f>IF(E16&lt;=Ratingmodell!L5,Ratingmodell!M5,IF(Rating_Bud!E16&lt;=Ratingmodell!L6,Ratingmodell!M6,Ratingmodell!M7))</f>
        <v>#DIV/0!</v>
      </c>
      <c r="J16" s="188" t="s">
        <v>274</v>
      </c>
    </row>
    <row r="17" spans="1:10" x14ac:dyDescent="0.25">
      <c r="C17" s="95" t="s">
        <v>220</v>
      </c>
      <c r="D17" s="91" t="e">
        <f>SUM(Poster!C34)/Poster!C26</f>
        <v>#DIV/0!</v>
      </c>
      <c r="E17" s="97" t="e">
        <f>IF(D17&lt;Ratingmodell!G8,Ratingmodell!G9*Ratingmodell!$C$8,IF(D17&lt;Ratingmodell!H8,Ratingmodell!H9*Ratingmodell!$C$8,IF(D17&lt;Ratingmodell!I8,Ratingmodell!I9*Ratingmodell!$C$8,IF(D17&lt;Ratingmodell!J8,Ratingmodell!J9*Ratingmodell!$C$8,Ratingmodell!K9*Ratingmodell!$C$8))))</f>
        <v>#DIV/0!</v>
      </c>
      <c r="F17">
        <v>0</v>
      </c>
      <c r="G17">
        <v>16</v>
      </c>
      <c r="H17" t="e">
        <f>IF(E17&lt;=Ratingmodell!L8,Ratingmodell!M8,IF(Rating_Bud!E17&lt;=Ratingmodell!L9,Ratingmodell!M9,Ratingmodell!M10))</f>
        <v>#DIV/0!</v>
      </c>
      <c r="J17" s="95" t="s">
        <v>221</v>
      </c>
    </row>
    <row r="18" spans="1:10" x14ac:dyDescent="0.25">
      <c r="C18" s="95" t="s">
        <v>222</v>
      </c>
      <c r="D18" s="91" t="e">
        <f>SUM((Poster!C20/Poster!C11)+D17)/2</f>
        <v>#DIV/0!</v>
      </c>
      <c r="E18" s="97" t="e">
        <f>IF(D18&lt;Ratingmodell!G11,Ratingmodell!G12*Ratingmodell!$C$11,IF(D18&lt;Ratingmodell!H11,Ratingmodell!H12*Ratingmodell!$C$11,IF(D18&lt;Ratingmodell!I11,Ratingmodell!I12*Ratingmodell!$C$11,IF(D18&lt;Ratingmodell!J11,Ratingmodell!J12*Ratingmodell!$C$11,Ratingmodell!K12*Ratingmodell!$C$11))))</f>
        <v>#DIV/0!</v>
      </c>
      <c r="F18">
        <v>0</v>
      </c>
      <c r="G18">
        <v>16</v>
      </c>
      <c r="H18" t="e">
        <f>IF(E18&lt;=Ratingmodell!L11,Ratingmodell!M11,IF(Rating_Bud!E18&lt;=Ratingmodell!L12,Ratingmodell!M12,Ratingmodell!M13))</f>
        <v>#DIV/0!</v>
      </c>
      <c r="J18" s="95" t="s">
        <v>223</v>
      </c>
    </row>
    <row r="19" spans="1:10" x14ac:dyDescent="0.25">
      <c r="C19" s="95" t="s">
        <v>224</v>
      </c>
      <c r="D19" s="91" t="e">
        <f>SUM(-Poster!C28/Poster!C26)</f>
        <v>#DIV/0!</v>
      </c>
      <c r="E19" s="97" t="e">
        <f>IF(D19&gt;Ratingmodell!E14,Ratingmodell!E16*Ratingmodell!$C$14,IF(D19&gt;Ratingmodell!F14,Ratingmodell!F16*Ratingmodell!$C$14,IF(D19&gt;Ratingmodell!G14,Ratingmodell!G16*Ratingmodell!$C$14,IF(D19&gt;Ratingmodell!H14,Ratingmodell!H16*Ratingmodell!$C$14,IF(D19&gt;Ratingmodell!I14,Ratingmodell!I16*Ratingmodell!$C$14,IF(D19&gt;Ratingmodell!J14,Ratingmodell!J16*Ratingmodell!$C$14,Ratingmodell!K16*Ratingmodell!$C$14))))))</f>
        <v>#DIV/0!</v>
      </c>
      <c r="F19">
        <v>-4</v>
      </c>
      <c r="G19">
        <v>16</v>
      </c>
      <c r="H19" t="e">
        <f>IF(E19&lt;=Ratingmodell!L14,Ratingmodell!M14,IF(Rating_Bud!E19&lt;=Ratingmodell!L15,Ratingmodell!M15,Ratingmodell!M16))</f>
        <v>#DIV/0!</v>
      </c>
      <c r="J19" s="95" t="s">
        <v>225</v>
      </c>
    </row>
    <row r="21" spans="1:10" ht="15.75" thickBot="1" x14ac:dyDescent="0.3">
      <c r="C21" s="99" t="s">
        <v>226</v>
      </c>
      <c r="D21" s="100" t="e">
        <f>E21</f>
        <v>#DIV/0!</v>
      </c>
      <c r="E21" s="100" t="e">
        <f>SUM(E6:E19)</f>
        <v>#DIV/0!</v>
      </c>
      <c r="F21" s="101">
        <f>SUM(F6:F19)</f>
        <v>-95.5</v>
      </c>
      <c r="G21" s="101">
        <f>SUM(G6:G19)</f>
        <v>234</v>
      </c>
      <c r="H21" s="99" t="e">
        <f>IF(E21&lt;=Ratingmodell!C33,Ratingmodell!G33,IF(Rating_Bud!E21&lt;=Ratingmodell!C34,Ratingmodell!G34,Ratingmodell!G35))</f>
        <v>#DIV/0!</v>
      </c>
    </row>
    <row r="22" spans="1:10" hidden="1" x14ac:dyDescent="0.25">
      <c r="C22" s="95" t="s">
        <v>227</v>
      </c>
      <c r="D22">
        <v>62</v>
      </c>
    </row>
    <row r="23" spans="1:10" hidden="1" x14ac:dyDescent="0.25">
      <c r="C23" s="95" t="s">
        <v>228</v>
      </c>
      <c r="D23">
        <v>127</v>
      </c>
      <c r="H23" s="102"/>
      <c r="I23" s="102"/>
    </row>
    <row r="24" spans="1:10" x14ac:dyDescent="0.25">
      <c r="C24" s="95"/>
      <c r="H24" s="102"/>
      <c r="I24" s="102"/>
    </row>
    <row r="25" spans="1:10" x14ac:dyDescent="0.25">
      <c r="C25" s="95" t="s">
        <v>196</v>
      </c>
      <c r="D25" s="103">
        <f>Poster!C6+D26</f>
        <v>0</v>
      </c>
      <c r="J25" s="188" t="s">
        <v>270</v>
      </c>
    </row>
    <row r="26" spans="1:10" x14ac:dyDescent="0.25">
      <c r="A26" s="95"/>
      <c r="B26" s="95"/>
      <c r="C26" s="95" t="s">
        <v>229</v>
      </c>
      <c r="D26" s="103">
        <f>Poster!C32</f>
        <v>0</v>
      </c>
      <c r="J26" s="95"/>
    </row>
  </sheetData>
  <sheetProtection sheet="1" objects="1" scenarios="1"/>
  <pageMargins left="0.7" right="0.7" top="0.75" bottom="0.75" header="0.3" footer="0.3"/>
  <drawing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U51011"/>
  <sheetViews>
    <sheetView showGridLines="0" topLeftCell="A17" zoomScaleNormal="90" workbookViewId="0">
      <selection activeCell="D48" sqref="D48:F48"/>
    </sheetView>
  </sheetViews>
  <sheetFormatPr baseColWidth="10" defaultColWidth="9.140625" defaultRowHeight="12.75" x14ac:dyDescent="0.2"/>
  <cols>
    <col min="1" max="1" width="14.28515625" style="154" customWidth="1"/>
    <col min="2" max="2" width="38.42578125" style="154" customWidth="1"/>
    <col min="3" max="3" width="9.140625" style="183" customWidth="1"/>
    <col min="4" max="4" width="13.5703125" style="158" customWidth="1"/>
    <col min="5" max="5" width="13.140625" style="158" customWidth="1"/>
    <col min="6" max="9" width="14.42578125" style="158" customWidth="1"/>
    <col min="10" max="10" width="15.140625" style="158" customWidth="1"/>
    <col min="11" max="16384" width="9.140625" style="154"/>
  </cols>
  <sheetData>
    <row r="1" spans="1:21" s="145" customFormat="1" ht="15.75" x14ac:dyDescent="0.25">
      <c r="A1" s="142" t="s">
        <v>275</v>
      </c>
      <c r="B1" s="143"/>
      <c r="C1" s="144"/>
      <c r="D1" s="144"/>
      <c r="E1" s="144"/>
      <c r="F1" s="144"/>
      <c r="G1" s="144"/>
      <c r="H1" s="144"/>
      <c r="I1" s="144"/>
    </row>
    <row r="2" spans="1:21" s="145" customFormat="1" ht="15.75" x14ac:dyDescent="0.25">
      <c r="A2" s="142" t="s">
        <v>269</v>
      </c>
      <c r="B2" s="146"/>
      <c r="C2" s="201" t="s">
        <v>277</v>
      </c>
      <c r="D2" s="201"/>
      <c r="E2" s="201"/>
      <c r="F2" s="201"/>
      <c r="G2" s="201"/>
      <c r="H2" s="201"/>
      <c r="I2" s="201"/>
      <c r="J2" s="201"/>
    </row>
    <row r="3" spans="1:21" s="145" customFormat="1" ht="15.75" x14ac:dyDescent="0.25">
      <c r="B3" s="146"/>
      <c r="C3" s="144"/>
      <c r="D3" s="144"/>
      <c r="E3" s="144"/>
      <c r="F3" s="144"/>
      <c r="G3" s="144"/>
      <c r="H3" s="144"/>
      <c r="I3" s="144"/>
      <c r="J3" s="147" t="s">
        <v>130</v>
      </c>
    </row>
    <row r="4" spans="1:21" s="145" customFormat="1" ht="15.75" x14ac:dyDescent="0.25">
      <c r="B4" s="142" t="s">
        <v>16</v>
      </c>
      <c r="C4" s="143"/>
      <c r="D4" s="144"/>
      <c r="E4" s="148" t="s">
        <v>79</v>
      </c>
      <c r="F4" s="144"/>
      <c r="G4" s="144"/>
      <c r="H4" s="144"/>
      <c r="I4" s="148"/>
      <c r="J4" s="144"/>
    </row>
    <row r="5" spans="1:21" x14ac:dyDescent="0.2">
      <c r="A5" s="149" t="s">
        <v>186</v>
      </c>
      <c r="B5" s="149" t="s">
        <v>17</v>
      </c>
      <c r="C5" s="150" t="s">
        <v>110</v>
      </c>
      <c r="D5" s="151" t="s">
        <v>285</v>
      </c>
      <c r="E5" s="151" t="s">
        <v>288</v>
      </c>
      <c r="F5" s="151" t="s">
        <v>282</v>
      </c>
      <c r="G5" s="152"/>
      <c r="H5" s="152"/>
      <c r="I5" s="152"/>
      <c r="J5" s="153"/>
    </row>
    <row r="6" spans="1:21" x14ac:dyDescent="0.2">
      <c r="A6" s="155" t="s">
        <v>164</v>
      </c>
      <c r="B6" s="155" t="s">
        <v>25</v>
      </c>
      <c r="C6" s="156"/>
      <c r="D6" s="157"/>
      <c r="E6" s="157"/>
      <c r="F6" s="157"/>
      <c r="G6" s="152"/>
      <c r="H6" s="152"/>
      <c r="I6" s="152"/>
      <c r="J6" s="154"/>
    </row>
    <row r="7" spans="1:21" x14ac:dyDescent="0.2">
      <c r="A7" s="155" t="s">
        <v>165</v>
      </c>
      <c r="B7" s="155" t="s">
        <v>42</v>
      </c>
      <c r="C7" s="156"/>
      <c r="D7" s="157"/>
      <c r="E7" s="157"/>
      <c r="F7" s="157"/>
      <c r="J7" s="154"/>
    </row>
    <row r="8" spans="1:21" x14ac:dyDescent="0.2">
      <c r="A8" s="155" t="s">
        <v>166</v>
      </c>
      <c r="B8" s="155" t="s">
        <v>43</v>
      </c>
      <c r="C8" s="156"/>
      <c r="D8" s="157"/>
      <c r="E8" s="157"/>
      <c r="F8" s="157"/>
      <c r="J8" s="154"/>
    </row>
    <row r="9" spans="1:21" ht="13.5" thickBot="1" x14ac:dyDescent="0.25">
      <c r="A9" s="155" t="s">
        <v>167</v>
      </c>
      <c r="B9" s="155" t="s">
        <v>26</v>
      </c>
      <c r="C9" s="156"/>
      <c r="D9" s="157"/>
      <c r="E9" s="157"/>
      <c r="F9" s="157"/>
      <c r="J9" s="154"/>
    </row>
    <row r="10" spans="1:21" ht="16.5" thickBot="1" x14ac:dyDescent="0.3">
      <c r="A10" s="199" t="s">
        <v>18</v>
      </c>
      <c r="B10" s="200"/>
      <c r="C10" s="159"/>
      <c r="D10" s="160">
        <f>SUM(D6:D9)</f>
        <v>0</v>
      </c>
      <c r="E10" s="160">
        <f>SUM(E6:E9)</f>
        <v>0</v>
      </c>
      <c r="F10" s="160">
        <f>SUM(F6:F9)</f>
        <v>0</v>
      </c>
      <c r="G10" s="161"/>
      <c r="H10" s="202" t="str">
        <f>IF(OR(ISERROR(Rating!D21),ISERROR(Rating_Bud!D21)),"Ikke tilstrekkelig utfylt skjema!","Skjemaet er tilstrekkelig utfylt for å avgi ratingscore, men alle kolonner (i både balansen og resultatregnskapet) skal fylles ut")</f>
        <v>Ikke tilstrekkelig utfylt skjema!</v>
      </c>
      <c r="I10" s="203"/>
      <c r="J10" s="203"/>
      <c r="K10" s="203"/>
      <c r="L10" s="203"/>
      <c r="M10" s="203"/>
      <c r="N10" s="203"/>
      <c r="O10" s="203"/>
      <c r="P10" s="203"/>
      <c r="Q10" s="203"/>
      <c r="R10" s="203"/>
      <c r="S10" s="203"/>
      <c r="T10" s="203"/>
      <c r="U10" s="204"/>
    </row>
    <row r="11" spans="1:21" x14ac:dyDescent="0.2">
      <c r="A11" s="155" t="s">
        <v>168</v>
      </c>
      <c r="B11" s="155" t="s">
        <v>29</v>
      </c>
      <c r="C11" s="162">
        <v>1</v>
      </c>
      <c r="D11" s="157"/>
      <c r="E11" s="176"/>
      <c r="F11" s="157"/>
      <c r="G11" s="161"/>
      <c r="H11" s="161"/>
      <c r="I11" s="161"/>
      <c r="J11" s="154"/>
    </row>
    <row r="12" spans="1:21" x14ac:dyDescent="0.2">
      <c r="A12" s="155" t="s">
        <v>169</v>
      </c>
      <c r="B12" s="155" t="s">
        <v>30</v>
      </c>
      <c r="C12" s="162">
        <v>2</v>
      </c>
      <c r="D12" s="157"/>
      <c r="E12" s="176"/>
      <c r="F12" s="157"/>
      <c r="G12" s="161"/>
      <c r="H12" s="161"/>
      <c r="I12" s="161"/>
      <c r="J12" s="154"/>
    </row>
    <row r="13" spans="1:21" x14ac:dyDescent="0.2">
      <c r="A13" s="155" t="s">
        <v>170</v>
      </c>
      <c r="B13" s="155" t="s">
        <v>44</v>
      </c>
      <c r="C13" s="162"/>
      <c r="D13" s="157"/>
      <c r="E13" s="176"/>
      <c r="F13" s="157"/>
      <c r="G13" s="161"/>
      <c r="H13" s="161"/>
      <c r="I13" s="161"/>
      <c r="J13" s="154"/>
    </row>
    <row r="14" spans="1:21" x14ac:dyDescent="0.2">
      <c r="A14" s="155" t="s">
        <v>171</v>
      </c>
      <c r="B14" s="155" t="s">
        <v>45</v>
      </c>
      <c r="C14" s="162">
        <v>3</v>
      </c>
      <c r="D14" s="157"/>
      <c r="E14" s="176"/>
      <c r="F14" s="157"/>
      <c r="G14" s="161"/>
      <c r="H14" s="161"/>
      <c r="I14" s="161"/>
      <c r="J14" s="154"/>
    </row>
    <row r="15" spans="1:21" x14ac:dyDescent="0.2">
      <c r="A15" s="155" t="s">
        <v>172</v>
      </c>
      <c r="B15" s="155" t="s">
        <v>28</v>
      </c>
      <c r="C15" s="162"/>
      <c r="D15" s="157"/>
      <c r="E15" s="176"/>
      <c r="F15" s="157"/>
      <c r="G15" s="161"/>
      <c r="H15" s="161"/>
      <c r="I15" s="161"/>
      <c r="J15" s="154"/>
    </row>
    <row r="16" spans="1:21" x14ac:dyDescent="0.2">
      <c r="A16" s="155" t="s">
        <v>173</v>
      </c>
      <c r="B16" s="155" t="s">
        <v>27</v>
      </c>
      <c r="C16" s="162">
        <v>4</v>
      </c>
      <c r="D16" s="157"/>
      <c r="E16" s="176"/>
      <c r="F16" s="157"/>
      <c r="G16" s="161"/>
      <c r="H16" s="161"/>
      <c r="I16" s="161"/>
      <c r="J16" s="154"/>
    </row>
    <row r="17" spans="1:15" x14ac:dyDescent="0.2">
      <c r="A17" s="199" t="s">
        <v>19</v>
      </c>
      <c r="B17" s="200"/>
      <c r="C17" s="159"/>
      <c r="D17" s="160">
        <f>SUM(D11:D16)</f>
        <v>0</v>
      </c>
      <c r="E17" s="160">
        <f>SUM(E11:E16)</f>
        <v>0</v>
      </c>
      <c r="F17" s="160">
        <f>SUM(F11:F16)</f>
        <v>0</v>
      </c>
      <c r="G17" s="161"/>
      <c r="H17" s="161"/>
      <c r="I17" s="161"/>
      <c r="J17" s="154"/>
    </row>
    <row r="18" spans="1:15" x14ac:dyDescent="0.2">
      <c r="A18" s="199" t="s">
        <v>20</v>
      </c>
      <c r="B18" s="200"/>
      <c r="C18" s="159"/>
      <c r="D18" s="160">
        <f>SUM(D10+D17)</f>
        <v>0</v>
      </c>
      <c r="E18" s="160">
        <f>SUM(E10+E17)</f>
        <v>0</v>
      </c>
      <c r="F18" s="160">
        <f>SUM(F10+F17)</f>
        <v>0</v>
      </c>
      <c r="G18" s="161"/>
      <c r="H18" s="161"/>
      <c r="I18" s="161"/>
      <c r="J18" s="154"/>
    </row>
    <row r="19" spans="1:15" x14ac:dyDescent="0.2">
      <c r="A19" s="197" t="s">
        <v>21</v>
      </c>
      <c r="B19" s="198"/>
      <c r="C19" s="150"/>
      <c r="D19" s="163"/>
      <c r="E19" s="164"/>
      <c r="F19" s="163"/>
      <c r="G19" s="152"/>
      <c r="H19" s="152"/>
      <c r="I19" s="152"/>
      <c r="J19" s="154"/>
    </row>
    <row r="20" spans="1:15" x14ac:dyDescent="0.2">
      <c r="A20" s="155" t="s">
        <v>174</v>
      </c>
      <c r="B20" s="155" t="s">
        <v>31</v>
      </c>
      <c r="C20" s="162"/>
      <c r="D20" s="157"/>
      <c r="E20" s="176"/>
      <c r="F20" s="157"/>
      <c r="J20" s="154"/>
    </row>
    <row r="21" spans="1:15" x14ac:dyDescent="0.2">
      <c r="A21" s="155" t="s">
        <v>175</v>
      </c>
      <c r="B21" s="155" t="s">
        <v>281</v>
      </c>
      <c r="C21" s="162"/>
      <c r="D21" s="157"/>
      <c r="E21" s="176"/>
      <c r="F21" s="157"/>
      <c r="J21" s="154"/>
    </row>
    <row r="22" spans="1:15" x14ac:dyDescent="0.2">
      <c r="A22" s="199" t="s">
        <v>22</v>
      </c>
      <c r="B22" s="200" t="s">
        <v>22</v>
      </c>
      <c r="C22" s="159"/>
      <c r="D22" s="160">
        <f>SUM(D20:D21)</f>
        <v>0</v>
      </c>
      <c r="E22" s="160">
        <f>SUM(E20:E21)</f>
        <v>0</v>
      </c>
      <c r="F22" s="160">
        <f>SUM(F20:F21)</f>
        <v>0</v>
      </c>
      <c r="G22" s="161"/>
      <c r="H22" s="161" t="s">
        <v>279</v>
      </c>
      <c r="K22" s="192" t="e">
        <f>SUM(D22+'Res2_Eliteserien_31.12'!D22+'Res3_Eliteserien_31.12'!D22)/('Res1_Eliteserien_31.12'!D36+'Res2_Eliteserien_31.12'!D36+'Res3_Eliteserien_31.12'!D36)</f>
        <v>#DIV/0!</v>
      </c>
      <c r="L22" s="193" t="s">
        <v>283</v>
      </c>
      <c r="M22" s="194"/>
      <c r="N22" s="194"/>
      <c r="O22" s="194"/>
    </row>
    <row r="23" spans="1:15" x14ac:dyDescent="0.2">
      <c r="A23" s="155" t="s">
        <v>176</v>
      </c>
      <c r="B23" s="155" t="s">
        <v>32</v>
      </c>
      <c r="C23" s="162">
        <v>5</v>
      </c>
      <c r="D23" s="165"/>
      <c r="E23" s="165"/>
      <c r="F23" s="165"/>
      <c r="G23" s="161"/>
      <c r="H23" s="161"/>
      <c r="I23" s="161"/>
      <c r="J23" s="154"/>
    </row>
    <row r="24" spans="1:15" x14ac:dyDescent="0.2">
      <c r="A24" s="155" t="s">
        <v>177</v>
      </c>
      <c r="B24" s="155" t="s">
        <v>34</v>
      </c>
      <c r="C24" s="162">
        <v>6</v>
      </c>
      <c r="D24" s="157"/>
      <c r="E24" s="157"/>
      <c r="F24" s="176"/>
      <c r="H24" s="154"/>
      <c r="J24" s="154"/>
    </row>
    <row r="25" spans="1:15" x14ac:dyDescent="0.2">
      <c r="A25" s="199" t="s">
        <v>189</v>
      </c>
      <c r="B25" s="200" t="s">
        <v>47</v>
      </c>
      <c r="C25" s="159"/>
      <c r="D25" s="160">
        <f>SUM(D23:D24)</f>
        <v>0</v>
      </c>
      <c r="E25" s="160">
        <f>SUM(E23:E24)</f>
        <v>0</v>
      </c>
      <c r="F25" s="160">
        <f>SUM(F23:F24)</f>
        <v>0</v>
      </c>
      <c r="H25" s="154"/>
      <c r="J25" s="154"/>
    </row>
    <row r="26" spans="1:15" x14ac:dyDescent="0.2">
      <c r="A26" s="155" t="s">
        <v>178</v>
      </c>
      <c r="B26" s="155" t="s">
        <v>48</v>
      </c>
      <c r="C26" s="162">
        <v>7</v>
      </c>
      <c r="D26" s="176"/>
      <c r="E26" s="176"/>
      <c r="F26" s="176"/>
      <c r="J26" s="154"/>
    </row>
    <row r="27" spans="1:15" x14ac:dyDescent="0.2">
      <c r="A27" s="155" t="s">
        <v>179</v>
      </c>
      <c r="B27" s="155" t="s">
        <v>33</v>
      </c>
      <c r="C27" s="162"/>
      <c r="D27" s="176"/>
      <c r="E27" s="176"/>
      <c r="F27" s="176"/>
      <c r="J27" s="154"/>
    </row>
    <row r="28" spans="1:15" x14ac:dyDescent="0.2">
      <c r="A28" s="155" t="s">
        <v>179</v>
      </c>
      <c r="B28" s="155" t="s">
        <v>35</v>
      </c>
      <c r="C28" s="162"/>
      <c r="D28" s="176"/>
      <c r="E28" s="176"/>
      <c r="F28" s="176"/>
      <c r="J28" s="154"/>
    </row>
    <row r="29" spans="1:15" x14ac:dyDescent="0.2">
      <c r="A29" s="155" t="s">
        <v>180</v>
      </c>
      <c r="B29" s="155" t="s">
        <v>4</v>
      </c>
      <c r="C29" s="162"/>
      <c r="D29" s="176"/>
      <c r="E29" s="176"/>
      <c r="F29" s="176"/>
      <c r="J29" s="154"/>
    </row>
    <row r="30" spans="1:15" x14ac:dyDescent="0.2">
      <c r="A30" s="155" t="s">
        <v>181</v>
      </c>
      <c r="B30" s="155" t="s">
        <v>36</v>
      </c>
      <c r="C30" s="162"/>
      <c r="D30" s="176"/>
      <c r="E30" s="176"/>
      <c r="F30" s="176"/>
      <c r="J30" s="154"/>
    </row>
    <row r="31" spans="1:15" x14ac:dyDescent="0.2">
      <c r="A31" s="155" t="s">
        <v>182</v>
      </c>
      <c r="B31" s="155" t="s">
        <v>49</v>
      </c>
      <c r="C31" s="162">
        <v>8</v>
      </c>
      <c r="D31" s="176"/>
      <c r="E31" s="176"/>
      <c r="F31" s="176"/>
      <c r="J31" s="154"/>
    </row>
    <row r="32" spans="1:15" x14ac:dyDescent="0.2">
      <c r="A32" s="155" t="s">
        <v>183</v>
      </c>
      <c r="B32" s="155" t="s">
        <v>50</v>
      </c>
      <c r="C32" s="162">
        <v>9</v>
      </c>
      <c r="D32" s="176"/>
      <c r="E32" s="176"/>
      <c r="F32" s="176"/>
      <c r="J32" s="154"/>
    </row>
    <row r="33" spans="1:10" x14ac:dyDescent="0.2">
      <c r="A33" s="155" t="s">
        <v>184</v>
      </c>
      <c r="B33" s="155" t="s">
        <v>37</v>
      </c>
      <c r="C33" s="162"/>
      <c r="D33" s="176"/>
      <c r="E33" s="176"/>
      <c r="F33" s="176"/>
      <c r="J33" s="154"/>
    </row>
    <row r="34" spans="1:10" x14ac:dyDescent="0.2">
      <c r="A34" s="155" t="s">
        <v>185</v>
      </c>
      <c r="B34" s="155" t="s">
        <v>1</v>
      </c>
      <c r="C34" s="162">
        <v>10</v>
      </c>
      <c r="D34" s="157"/>
      <c r="E34" s="157"/>
      <c r="F34" s="157"/>
      <c r="J34" s="154"/>
    </row>
    <row r="35" spans="1:10" x14ac:dyDescent="0.2">
      <c r="A35" s="199" t="s">
        <v>23</v>
      </c>
      <c r="B35" s="200"/>
      <c r="C35" s="159"/>
      <c r="D35" s="160">
        <f>SUM(D26:D34)</f>
        <v>0</v>
      </c>
      <c r="E35" s="160">
        <f>SUM(E26:E34)</f>
        <v>0</v>
      </c>
      <c r="F35" s="160">
        <f>SUM(F26:F34)</f>
        <v>0</v>
      </c>
      <c r="G35" s="161"/>
      <c r="H35" s="161"/>
      <c r="I35" s="161"/>
      <c r="J35" s="154"/>
    </row>
    <row r="36" spans="1:10" x14ac:dyDescent="0.2">
      <c r="A36" s="199" t="s">
        <v>190</v>
      </c>
      <c r="B36" s="200"/>
      <c r="C36" s="159"/>
      <c r="D36" s="160">
        <f>SUM(D22+D25+D35)</f>
        <v>0</v>
      </c>
      <c r="E36" s="160">
        <f>SUM(E22+E25+E35)</f>
        <v>0</v>
      </c>
      <c r="F36" s="160">
        <f>SUM(F22+F25+F35)</f>
        <v>0</v>
      </c>
      <c r="G36" s="161"/>
      <c r="H36" s="161"/>
      <c r="I36" s="161"/>
      <c r="J36" s="154"/>
    </row>
    <row r="37" spans="1:10" s="145" customFormat="1" ht="15.75" x14ac:dyDescent="0.25">
      <c r="A37" s="142" t="s">
        <v>24</v>
      </c>
      <c r="B37" s="143"/>
      <c r="C37" s="144"/>
      <c r="D37" s="148"/>
      <c r="E37" s="144"/>
      <c r="F37" s="144"/>
      <c r="G37" s="144"/>
      <c r="H37" s="166" t="s">
        <v>78</v>
      </c>
      <c r="I37" s="167"/>
    </row>
    <row r="38" spans="1:10" s="171" customFormat="1" x14ac:dyDescent="0.2">
      <c r="A38" s="149" t="s">
        <v>186</v>
      </c>
      <c r="B38" s="168" t="s">
        <v>38</v>
      </c>
      <c r="C38" s="169"/>
      <c r="D38" s="151" t="s">
        <v>285</v>
      </c>
      <c r="E38" s="151" t="s">
        <v>288</v>
      </c>
      <c r="F38" s="151" t="s">
        <v>282</v>
      </c>
      <c r="G38" s="161"/>
      <c r="H38" s="151" t="s">
        <v>286</v>
      </c>
      <c r="I38" s="151" t="s">
        <v>284</v>
      </c>
      <c r="J38" s="170" t="s">
        <v>287</v>
      </c>
    </row>
    <row r="39" spans="1:10" s="171" customFormat="1" x14ac:dyDescent="0.2">
      <c r="A39" s="172" t="s">
        <v>131</v>
      </c>
      <c r="B39" s="155" t="s">
        <v>76</v>
      </c>
      <c r="C39" s="156"/>
      <c r="D39" s="157"/>
      <c r="E39" s="157"/>
      <c r="F39" s="157"/>
      <c r="G39" s="161"/>
      <c r="H39" s="157"/>
      <c r="I39" s="157"/>
      <c r="J39" s="157"/>
    </row>
    <row r="40" spans="1:10" s="171" customFormat="1" x14ac:dyDescent="0.2">
      <c r="A40" s="172" t="s">
        <v>132</v>
      </c>
      <c r="B40" s="155" t="s">
        <v>74</v>
      </c>
      <c r="C40" s="156"/>
      <c r="D40" s="157"/>
      <c r="E40" s="157"/>
      <c r="F40" s="157"/>
      <c r="G40" s="161"/>
      <c r="H40" s="157"/>
      <c r="I40" s="157"/>
      <c r="J40" s="157"/>
    </row>
    <row r="41" spans="1:10" s="171" customFormat="1" x14ac:dyDescent="0.2">
      <c r="A41" s="172" t="s">
        <v>133</v>
      </c>
      <c r="B41" s="155" t="s">
        <v>75</v>
      </c>
      <c r="C41" s="156"/>
      <c r="D41" s="157"/>
      <c r="E41" s="157"/>
      <c r="F41" s="157"/>
      <c r="G41" s="161"/>
      <c r="H41" s="157"/>
      <c r="I41" s="157"/>
      <c r="J41" s="157"/>
    </row>
    <row r="42" spans="1:10" s="171" customFormat="1" x14ac:dyDescent="0.2">
      <c r="A42" s="172" t="s">
        <v>51</v>
      </c>
      <c r="B42" s="155" t="s">
        <v>77</v>
      </c>
      <c r="C42" s="156"/>
      <c r="D42" s="157"/>
      <c r="E42" s="157"/>
      <c r="F42" s="157"/>
      <c r="G42" s="161"/>
      <c r="H42" s="157"/>
      <c r="I42" s="157"/>
      <c r="J42" s="157"/>
    </row>
    <row r="43" spans="1:10" x14ac:dyDescent="0.2">
      <c r="A43" s="172" t="s">
        <v>134</v>
      </c>
      <c r="B43" s="155" t="s">
        <v>40</v>
      </c>
      <c r="C43" s="156"/>
      <c r="D43" s="157"/>
      <c r="E43" s="157"/>
      <c r="F43" s="157"/>
      <c r="G43" s="161"/>
      <c r="H43" s="157"/>
      <c r="I43" s="157"/>
      <c r="J43" s="157"/>
    </row>
    <row r="44" spans="1:10" s="171" customFormat="1" x14ac:dyDescent="0.2">
      <c r="A44" s="172" t="s">
        <v>135</v>
      </c>
      <c r="B44" s="155" t="s">
        <v>3</v>
      </c>
      <c r="C44" s="156"/>
      <c r="D44" s="157"/>
      <c r="E44" s="157"/>
      <c r="F44" s="157"/>
      <c r="G44" s="161"/>
      <c r="H44" s="157"/>
      <c r="I44" s="157"/>
      <c r="J44" s="157"/>
    </row>
    <row r="45" spans="1:10" s="171" customFormat="1" x14ac:dyDescent="0.2">
      <c r="A45" s="172" t="s">
        <v>136</v>
      </c>
      <c r="B45" s="155" t="s">
        <v>39</v>
      </c>
      <c r="C45" s="156"/>
      <c r="D45" s="157"/>
      <c r="E45" s="157"/>
      <c r="F45" s="157"/>
      <c r="G45" s="161"/>
      <c r="H45" s="157"/>
      <c r="I45" s="157"/>
      <c r="J45" s="157"/>
    </row>
    <row r="46" spans="1:10" s="171" customFormat="1" x14ac:dyDescent="0.2">
      <c r="A46" s="172"/>
      <c r="B46" s="175" t="s">
        <v>278</v>
      </c>
      <c r="C46" s="156"/>
      <c r="D46" s="157"/>
      <c r="E46" s="157"/>
      <c r="F46" s="157"/>
      <c r="G46" s="161"/>
      <c r="H46" s="157"/>
      <c r="I46" s="157"/>
      <c r="J46" s="157"/>
    </row>
    <row r="47" spans="1:10" s="171" customFormat="1" x14ac:dyDescent="0.2">
      <c r="A47" s="199" t="s">
        <v>52</v>
      </c>
      <c r="B47" s="200"/>
      <c r="C47" s="159"/>
      <c r="D47" s="160">
        <f>SUM(D39:D46)</f>
        <v>0</v>
      </c>
      <c r="E47" s="160">
        <f t="shared" ref="E47:F47" si="0">SUM(E39:E46)</f>
        <v>0</v>
      </c>
      <c r="F47" s="160">
        <f t="shared" si="0"/>
        <v>0</v>
      </c>
      <c r="G47" s="161"/>
      <c r="H47" s="160">
        <f t="shared" ref="H47" si="1">SUM(H39:H46)</f>
        <v>0</v>
      </c>
      <c r="I47" s="160">
        <f t="shared" ref="I47" si="2">SUM(I39:I46)</f>
        <v>0</v>
      </c>
      <c r="J47" s="160">
        <f t="shared" ref="J47" si="3">SUM(J39:J46)</f>
        <v>0</v>
      </c>
    </row>
    <row r="48" spans="1:10" s="171" customFormat="1" x14ac:dyDescent="0.2">
      <c r="A48" s="149" t="s">
        <v>186</v>
      </c>
      <c r="B48" s="149" t="s">
        <v>41</v>
      </c>
      <c r="C48" s="150"/>
      <c r="D48" s="151" t="s">
        <v>285</v>
      </c>
      <c r="E48" s="151" t="s">
        <v>288</v>
      </c>
      <c r="F48" s="151" t="s">
        <v>282</v>
      </c>
      <c r="G48" s="161"/>
      <c r="H48" s="151" t="s">
        <v>286</v>
      </c>
      <c r="I48" s="151" t="s">
        <v>284</v>
      </c>
      <c r="J48" s="170" t="s">
        <v>287</v>
      </c>
    </row>
    <row r="49" spans="1:10" s="171" customFormat="1" x14ac:dyDescent="0.2">
      <c r="A49" s="155" t="s">
        <v>137</v>
      </c>
      <c r="B49" s="155" t="s">
        <v>53</v>
      </c>
      <c r="C49" s="156"/>
      <c r="D49" s="157"/>
      <c r="E49" s="157"/>
      <c r="F49" s="157"/>
      <c r="G49" s="161"/>
      <c r="H49" s="157"/>
      <c r="I49" s="157"/>
      <c r="J49" s="157"/>
    </row>
    <row r="50" spans="1:10" x14ac:dyDescent="0.2">
      <c r="A50" s="199" t="s">
        <v>54</v>
      </c>
      <c r="B50" s="200"/>
      <c r="C50" s="159"/>
      <c r="D50" s="160">
        <f>SUM(D49)</f>
        <v>0</v>
      </c>
      <c r="E50" s="160">
        <f>SUM(E49)</f>
        <v>0</v>
      </c>
      <c r="F50" s="160">
        <f>SUM(F49)</f>
        <v>0</v>
      </c>
      <c r="H50" s="160">
        <f>SUM(H49)</f>
        <v>0</v>
      </c>
      <c r="I50" s="160">
        <f>SUM(I49)</f>
        <v>0</v>
      </c>
      <c r="J50" s="160">
        <f>SUM(J49)</f>
        <v>0</v>
      </c>
    </row>
    <row r="51" spans="1:10" x14ac:dyDescent="0.2">
      <c r="A51" s="155" t="s">
        <v>138</v>
      </c>
      <c r="B51" s="155" t="s">
        <v>55</v>
      </c>
      <c r="C51" s="156"/>
      <c r="D51" s="157"/>
      <c r="E51" s="157"/>
      <c r="F51" s="157"/>
      <c r="H51" s="157"/>
      <c r="I51" s="157"/>
      <c r="J51" s="157"/>
    </row>
    <row r="52" spans="1:10" x14ac:dyDescent="0.2">
      <c r="A52" s="155" t="s">
        <v>139</v>
      </c>
      <c r="B52" s="155" t="s">
        <v>56</v>
      </c>
      <c r="C52" s="156"/>
      <c r="D52" s="157"/>
      <c r="E52" s="157"/>
      <c r="F52" s="157"/>
      <c r="H52" s="157"/>
      <c r="I52" s="157"/>
      <c r="J52" s="157"/>
    </row>
    <row r="53" spans="1:10" x14ac:dyDescent="0.2">
      <c r="A53" s="155" t="s">
        <v>140</v>
      </c>
      <c r="B53" s="155" t="s">
        <v>5</v>
      </c>
      <c r="C53" s="156"/>
      <c r="D53" s="157"/>
      <c r="E53" s="157"/>
      <c r="F53" s="157"/>
      <c r="H53" s="157"/>
      <c r="I53" s="157"/>
      <c r="J53" s="157"/>
    </row>
    <row r="54" spans="1:10" x14ac:dyDescent="0.2">
      <c r="A54" s="155" t="s">
        <v>141</v>
      </c>
      <c r="B54" s="155" t="s">
        <v>57</v>
      </c>
      <c r="C54" s="156"/>
      <c r="D54" s="157"/>
      <c r="E54" s="157"/>
      <c r="F54" s="157"/>
      <c r="H54" s="157"/>
      <c r="I54" s="157"/>
      <c r="J54" s="157"/>
    </row>
    <row r="55" spans="1:10" x14ac:dyDescent="0.2">
      <c r="A55" s="155" t="s">
        <v>142</v>
      </c>
      <c r="B55" s="155" t="s">
        <v>58</v>
      </c>
      <c r="C55" s="156"/>
      <c r="D55" s="157"/>
      <c r="E55" s="157"/>
      <c r="F55" s="157"/>
      <c r="H55" s="157"/>
      <c r="I55" s="157"/>
      <c r="J55" s="157"/>
    </row>
    <row r="56" spans="1:10" x14ac:dyDescent="0.2">
      <c r="A56" s="199" t="s">
        <v>59</v>
      </c>
      <c r="B56" s="200"/>
      <c r="C56" s="159"/>
      <c r="D56" s="160">
        <f>SUM(D51:D55)</f>
        <v>0</v>
      </c>
      <c r="E56" s="160">
        <f>SUM(E51:E55)</f>
        <v>0</v>
      </c>
      <c r="F56" s="160">
        <f>SUM(F51:F55)</f>
        <v>0</v>
      </c>
      <c r="H56" s="160">
        <f>SUM(H51:H55)</f>
        <v>0</v>
      </c>
      <c r="I56" s="160">
        <f>SUM(I51:I55)</f>
        <v>0</v>
      </c>
      <c r="J56" s="160">
        <f>SUM(J51:J55)</f>
        <v>0</v>
      </c>
    </row>
    <row r="57" spans="1:10" s="171" customFormat="1" x14ac:dyDescent="0.2">
      <c r="A57" s="155" t="s">
        <v>143</v>
      </c>
      <c r="B57" s="155" t="s">
        <v>6</v>
      </c>
      <c r="C57" s="156"/>
      <c r="D57" s="157"/>
      <c r="E57" s="157"/>
      <c r="F57" s="157"/>
      <c r="G57" s="161"/>
      <c r="H57" s="157"/>
      <c r="I57" s="157"/>
      <c r="J57" s="157"/>
    </row>
    <row r="58" spans="1:10" x14ac:dyDescent="0.2">
      <c r="A58" s="155" t="s">
        <v>144</v>
      </c>
      <c r="B58" s="155" t="s">
        <v>60</v>
      </c>
      <c r="C58" s="156"/>
      <c r="D58" s="157"/>
      <c r="E58" s="157"/>
      <c r="F58" s="157"/>
      <c r="G58" s="161"/>
      <c r="H58" s="157"/>
      <c r="I58" s="157"/>
      <c r="J58" s="157"/>
    </row>
    <row r="59" spans="1:10" s="171" customFormat="1" x14ac:dyDescent="0.2">
      <c r="A59" s="155" t="s">
        <v>145</v>
      </c>
      <c r="B59" s="155" t="s">
        <v>7</v>
      </c>
      <c r="C59" s="156"/>
      <c r="D59" s="157"/>
      <c r="E59" s="157"/>
      <c r="F59" s="157"/>
      <c r="G59" s="161"/>
      <c r="H59" s="157"/>
      <c r="I59" s="157"/>
      <c r="J59" s="157"/>
    </row>
    <row r="60" spans="1:10" s="171" customFormat="1" x14ac:dyDescent="0.2">
      <c r="A60" s="155" t="s">
        <v>146</v>
      </c>
      <c r="B60" s="155" t="s">
        <v>8</v>
      </c>
      <c r="C60" s="156"/>
      <c r="D60" s="157"/>
      <c r="E60" s="157"/>
      <c r="F60" s="157"/>
      <c r="G60" s="161"/>
      <c r="H60" s="157"/>
      <c r="I60" s="157"/>
      <c r="J60" s="157"/>
    </row>
    <row r="61" spans="1:10" s="171" customFormat="1" x14ac:dyDescent="0.2">
      <c r="A61" s="155" t="s">
        <v>147</v>
      </c>
      <c r="B61" s="155" t="s">
        <v>61</v>
      </c>
      <c r="C61" s="156"/>
      <c r="D61" s="157"/>
      <c r="E61" s="157"/>
      <c r="F61" s="157"/>
      <c r="G61" s="161"/>
      <c r="H61" s="157"/>
      <c r="I61" s="157"/>
      <c r="J61" s="157"/>
    </row>
    <row r="62" spans="1:10" x14ac:dyDescent="0.2">
      <c r="A62" s="155" t="s">
        <v>148</v>
      </c>
      <c r="B62" s="155" t="s">
        <v>9</v>
      </c>
      <c r="C62" s="156"/>
      <c r="D62" s="157"/>
      <c r="E62" s="157"/>
      <c r="F62" s="157"/>
      <c r="G62" s="161"/>
      <c r="H62" s="157"/>
      <c r="I62" s="157"/>
      <c r="J62" s="157"/>
    </row>
    <row r="63" spans="1:10" x14ac:dyDescent="0.2">
      <c r="A63" s="155" t="s">
        <v>149</v>
      </c>
      <c r="B63" s="155" t="s">
        <v>62</v>
      </c>
      <c r="C63" s="156"/>
      <c r="D63" s="157"/>
      <c r="E63" s="157"/>
      <c r="F63" s="157"/>
      <c r="G63" s="161"/>
      <c r="H63" s="157"/>
      <c r="I63" s="157"/>
      <c r="J63" s="157"/>
    </row>
    <row r="64" spans="1:10" x14ac:dyDescent="0.2">
      <c r="A64" s="155" t="s">
        <v>150</v>
      </c>
      <c r="B64" s="155" t="s">
        <v>10</v>
      </c>
      <c r="C64" s="156"/>
      <c r="D64" s="157"/>
      <c r="E64" s="157"/>
      <c r="F64" s="157"/>
      <c r="G64" s="161"/>
      <c r="H64" s="157"/>
      <c r="I64" s="157"/>
      <c r="J64" s="157"/>
    </row>
    <row r="65" spans="1:12" x14ac:dyDescent="0.2">
      <c r="A65" s="155" t="s">
        <v>151</v>
      </c>
      <c r="B65" s="155" t="s">
        <v>63</v>
      </c>
      <c r="C65" s="156"/>
      <c r="D65" s="157"/>
      <c r="E65" s="157"/>
      <c r="F65" s="157"/>
      <c r="G65" s="161"/>
      <c r="H65" s="157"/>
      <c r="I65" s="157"/>
      <c r="J65" s="157"/>
    </row>
    <row r="66" spans="1:12" s="171" customFormat="1" x14ac:dyDescent="0.2">
      <c r="A66" s="155" t="s">
        <v>152</v>
      </c>
      <c r="B66" s="155" t="s">
        <v>64</v>
      </c>
      <c r="C66" s="156"/>
      <c r="D66" s="157"/>
      <c r="E66" s="157"/>
      <c r="F66" s="157"/>
      <c r="G66" s="161"/>
      <c r="H66" s="157"/>
      <c r="I66" s="157"/>
      <c r="J66" s="157"/>
    </row>
    <row r="67" spans="1:12" x14ac:dyDescent="0.2">
      <c r="A67" s="155" t="s">
        <v>153</v>
      </c>
      <c r="B67" s="155" t="s">
        <v>65</v>
      </c>
      <c r="C67" s="156"/>
      <c r="D67" s="157"/>
      <c r="E67" s="157"/>
      <c r="F67" s="157"/>
      <c r="G67" s="161"/>
      <c r="H67" s="157"/>
      <c r="I67" s="157"/>
      <c r="J67" s="157"/>
    </row>
    <row r="68" spans="1:12" s="171" customFormat="1" x14ac:dyDescent="0.2">
      <c r="A68" s="155" t="s">
        <v>154</v>
      </c>
      <c r="B68" s="155" t="s">
        <v>11</v>
      </c>
      <c r="C68" s="156"/>
      <c r="D68" s="157"/>
      <c r="E68" s="157"/>
      <c r="F68" s="157"/>
      <c r="G68" s="161"/>
      <c r="H68" s="157"/>
      <c r="I68" s="157"/>
      <c r="J68" s="157"/>
    </row>
    <row r="69" spans="1:12" x14ac:dyDescent="0.2">
      <c r="A69" s="155" t="s">
        <v>155</v>
      </c>
      <c r="B69" s="155" t="s">
        <v>66</v>
      </c>
      <c r="C69" s="156"/>
      <c r="D69" s="157"/>
      <c r="E69" s="157"/>
      <c r="F69" s="157"/>
      <c r="G69" s="161"/>
      <c r="H69" s="157"/>
      <c r="I69" s="157"/>
      <c r="J69" s="157"/>
    </row>
    <row r="70" spans="1:12" x14ac:dyDescent="0.2">
      <c r="A70" s="155" t="s">
        <v>156</v>
      </c>
      <c r="B70" s="155" t="s">
        <v>12</v>
      </c>
      <c r="C70" s="156"/>
      <c r="D70" s="157"/>
      <c r="E70" s="157"/>
      <c r="F70" s="157"/>
      <c r="G70" s="161"/>
      <c r="H70" s="157"/>
      <c r="I70" s="157"/>
      <c r="J70" s="157"/>
    </row>
    <row r="71" spans="1:12" x14ac:dyDescent="0.2">
      <c r="A71" s="155" t="s">
        <v>157</v>
      </c>
      <c r="B71" s="155" t="s">
        <v>67</v>
      </c>
      <c r="C71" s="156"/>
      <c r="D71" s="157"/>
      <c r="E71" s="157"/>
      <c r="F71" s="157"/>
      <c r="G71" s="161"/>
      <c r="H71" s="157"/>
      <c r="I71" s="157"/>
      <c r="J71" s="157"/>
      <c r="L71" s="173"/>
    </row>
    <row r="72" spans="1:12" x14ac:dyDescent="0.2">
      <c r="A72" s="155" t="s">
        <v>158</v>
      </c>
      <c r="B72" s="155" t="s">
        <v>13</v>
      </c>
      <c r="C72" s="156"/>
      <c r="D72" s="157"/>
      <c r="E72" s="157"/>
      <c r="F72" s="157"/>
      <c r="G72" s="161"/>
      <c r="H72" s="157"/>
      <c r="I72" s="157"/>
      <c r="J72" s="157"/>
      <c r="L72" s="173"/>
    </row>
    <row r="73" spans="1:12" x14ac:dyDescent="0.2">
      <c r="A73" s="199" t="s">
        <v>68</v>
      </c>
      <c r="B73" s="200"/>
      <c r="C73" s="159"/>
      <c r="D73" s="160">
        <f>SUM(D57:D72)</f>
        <v>0</v>
      </c>
      <c r="E73" s="160">
        <f>SUM(E57:E72)</f>
        <v>0</v>
      </c>
      <c r="F73" s="160">
        <f>SUM(F57:F72)</f>
        <v>0</v>
      </c>
      <c r="G73" s="161"/>
      <c r="H73" s="160">
        <f>SUM(H57:H72)</f>
        <v>0</v>
      </c>
      <c r="I73" s="160">
        <f>SUM(I57:I72)</f>
        <v>0</v>
      </c>
      <c r="J73" s="160">
        <f>SUM(J57:J72)</f>
        <v>0</v>
      </c>
    </row>
    <row r="74" spans="1:12" x14ac:dyDescent="0.2">
      <c r="A74" s="155" t="s">
        <v>159</v>
      </c>
      <c r="B74" s="155" t="s">
        <v>70</v>
      </c>
      <c r="C74" s="156"/>
      <c r="D74" s="157"/>
      <c r="E74" s="157"/>
      <c r="F74" s="157"/>
      <c r="H74" s="157"/>
      <c r="I74" s="157"/>
      <c r="J74" s="157"/>
    </row>
    <row r="75" spans="1:12" x14ac:dyDescent="0.2">
      <c r="A75" s="155" t="s">
        <v>160</v>
      </c>
      <c r="B75" s="155" t="s">
        <v>71</v>
      </c>
      <c r="C75" s="156"/>
      <c r="D75" s="157"/>
      <c r="E75" s="157"/>
      <c r="F75" s="157"/>
      <c r="H75" s="157"/>
      <c r="I75" s="157"/>
      <c r="J75" s="157"/>
    </row>
    <row r="76" spans="1:12" x14ac:dyDescent="0.2">
      <c r="A76" s="155" t="s">
        <v>161</v>
      </c>
      <c r="B76" s="155" t="s">
        <v>72</v>
      </c>
      <c r="C76" s="156"/>
      <c r="D76" s="157"/>
      <c r="E76" s="157"/>
      <c r="F76" s="157"/>
      <c r="H76" s="157"/>
      <c r="I76" s="157"/>
      <c r="J76" s="157"/>
    </row>
    <row r="77" spans="1:12" x14ac:dyDescent="0.2">
      <c r="A77" s="155" t="s">
        <v>162</v>
      </c>
      <c r="B77" s="155" t="s">
        <v>14</v>
      </c>
      <c r="C77" s="156"/>
      <c r="D77" s="157"/>
      <c r="E77" s="157"/>
      <c r="F77" s="157"/>
      <c r="H77" s="157"/>
      <c r="I77" s="157"/>
      <c r="J77" s="157"/>
    </row>
    <row r="78" spans="1:12" s="171" customFormat="1" x14ac:dyDescent="0.2">
      <c r="A78" s="155" t="s">
        <v>163</v>
      </c>
      <c r="B78" s="155" t="s">
        <v>69</v>
      </c>
      <c r="C78" s="156"/>
      <c r="D78" s="157"/>
      <c r="E78" s="157"/>
      <c r="F78" s="157"/>
      <c r="G78" s="161"/>
      <c r="H78" s="157"/>
      <c r="I78" s="157"/>
      <c r="J78" s="157"/>
    </row>
    <row r="79" spans="1:12" s="171" customFormat="1" x14ac:dyDescent="0.2">
      <c r="A79" s="199" t="s">
        <v>73</v>
      </c>
      <c r="B79" s="200"/>
      <c r="C79" s="159"/>
      <c r="D79" s="160">
        <f>SUM(D74:D78)</f>
        <v>0</v>
      </c>
      <c r="E79" s="160">
        <f>SUM(E74:E78)</f>
        <v>0</v>
      </c>
      <c r="F79" s="160">
        <f>SUM(F74:F78)</f>
        <v>0</v>
      </c>
      <c r="G79" s="161"/>
      <c r="H79" s="160">
        <f>SUM(H74:H78)</f>
        <v>0</v>
      </c>
      <c r="I79" s="160">
        <f>SUM(I74:I78)</f>
        <v>0</v>
      </c>
      <c r="J79" s="160">
        <f>SUM(J74:J78)</f>
        <v>0</v>
      </c>
    </row>
    <row r="80" spans="1:12" s="171" customFormat="1" x14ac:dyDescent="0.2">
      <c r="A80" s="174" t="s">
        <v>191</v>
      </c>
      <c r="B80" s="175" t="s">
        <v>192</v>
      </c>
      <c r="C80" s="156"/>
      <c r="D80" s="176"/>
      <c r="E80" s="176"/>
      <c r="F80" s="176"/>
      <c r="G80" s="161"/>
      <c r="H80" s="176"/>
      <c r="I80" s="176"/>
      <c r="J80" s="176"/>
    </row>
    <row r="81" spans="1:10" s="171" customFormat="1" ht="13.5" thickBot="1" x14ac:dyDescent="0.25">
      <c r="A81" s="195" t="s">
        <v>193</v>
      </c>
      <c r="B81" s="196"/>
      <c r="C81" s="159"/>
      <c r="D81" s="160">
        <f>SUM(D80)</f>
        <v>0</v>
      </c>
      <c r="E81" s="160">
        <f>SUM(E80)</f>
        <v>0</v>
      </c>
      <c r="F81" s="160">
        <f>SUM(F80)</f>
        <v>0</v>
      </c>
      <c r="H81" s="160">
        <f>SUM(H80)</f>
        <v>0</v>
      </c>
      <c r="I81" s="160">
        <f>SUM(I80)</f>
        <v>0</v>
      </c>
      <c r="J81" s="160">
        <f>SUM(J80)</f>
        <v>0</v>
      </c>
    </row>
    <row r="82" spans="1:10" s="182" customFormat="1" ht="16.5" thickBot="1" x14ac:dyDescent="0.3">
      <c r="A82" s="177" t="s">
        <v>194</v>
      </c>
      <c r="B82" s="178" t="s">
        <v>195</v>
      </c>
      <c r="C82" s="179"/>
      <c r="D82" s="180">
        <f>SUM(D47-D50-D56-D73-D79-D81)</f>
        <v>0</v>
      </c>
      <c r="E82" s="180">
        <f>SUM(E47-E50-E56-E73-E79-E81)</f>
        <v>0</v>
      </c>
      <c r="F82" s="180">
        <f>SUM(F47-F50-F56-F73-F79-F81)</f>
        <v>0</v>
      </c>
      <c r="G82" s="181"/>
      <c r="H82" s="180">
        <f>SUM(H47-H50-H56-H73-H79-H81)</f>
        <v>0</v>
      </c>
      <c r="I82" s="180">
        <f>SUM(I47-I50-I56-I73-I79-I81)</f>
        <v>0</v>
      </c>
      <c r="J82" s="180">
        <f>SUM(J47-J50-J56-J73-J79-J81)</f>
        <v>0</v>
      </c>
    </row>
    <row r="83" spans="1:10" x14ac:dyDescent="0.2">
      <c r="A83" s="154" t="s">
        <v>2</v>
      </c>
      <c r="B83" s="154" t="s">
        <v>0</v>
      </c>
    </row>
    <row r="51011" spans="1:1" x14ac:dyDescent="0.2">
      <c r="A51011" s="154">
        <v>7</v>
      </c>
    </row>
  </sheetData>
  <sheetProtection sheet="1" objects="1" scenarios="1"/>
  <mergeCells count="16">
    <mergeCell ref="A10:B10"/>
    <mergeCell ref="C2:J2"/>
    <mergeCell ref="A22:B22"/>
    <mergeCell ref="H10:U10"/>
    <mergeCell ref="A79:B79"/>
    <mergeCell ref="A81:B81"/>
    <mergeCell ref="A19:B19"/>
    <mergeCell ref="A18:B18"/>
    <mergeCell ref="A17:B17"/>
    <mergeCell ref="A25:B25"/>
    <mergeCell ref="A50:B50"/>
    <mergeCell ref="A56:B56"/>
    <mergeCell ref="A73:B73"/>
    <mergeCell ref="A47:B47"/>
    <mergeCell ref="A35:B35"/>
    <mergeCell ref="A36:B36"/>
  </mergeCells>
  <phoneticPr fontId="0" type="noConversion"/>
  <pageMargins left="0.2" right="0.21" top="0.72" bottom="0.39370078740157483" header="0.51181102362204722" footer="0.51181102362204722"/>
  <pageSetup paperSize="9" scale="85" orientation="landscape" r:id="rId1"/>
  <headerFooter alignWithMargins="0">
    <oddFooter>Side &amp;P</oddFooter>
  </headerFooter>
  <rowBreaks count="1" manualBreakCount="1">
    <brk id="36"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U51011"/>
  <sheetViews>
    <sheetView showGridLines="0" topLeftCell="A9" zoomScaleNormal="90" workbookViewId="0">
      <selection activeCell="D48" sqref="D48:F48"/>
    </sheetView>
  </sheetViews>
  <sheetFormatPr baseColWidth="10" defaultColWidth="9.140625" defaultRowHeight="12.75" x14ac:dyDescent="0.2"/>
  <cols>
    <col min="1" max="1" width="14.28515625" style="154" customWidth="1"/>
    <col min="2" max="2" width="38.42578125" style="154" customWidth="1"/>
    <col min="3" max="3" width="9.140625" style="183" customWidth="1"/>
    <col min="4" max="4" width="13.5703125" style="158" customWidth="1"/>
    <col min="5" max="5" width="13.140625" style="158" customWidth="1"/>
    <col min="6" max="9" width="14.42578125" style="158" customWidth="1"/>
    <col min="10" max="10" width="15.140625" style="158" customWidth="1"/>
    <col min="11" max="16384" width="9.140625" style="154"/>
  </cols>
  <sheetData>
    <row r="1" spans="1:21" s="145" customFormat="1" ht="15.75" x14ac:dyDescent="0.25">
      <c r="A1" s="142" t="s">
        <v>275</v>
      </c>
      <c r="B1" s="143"/>
      <c r="C1" s="144"/>
      <c r="D1" s="144"/>
      <c r="E1" s="144"/>
      <c r="F1" s="144"/>
      <c r="G1" s="144"/>
      <c r="H1" s="144"/>
      <c r="I1" s="144"/>
    </row>
    <row r="2" spans="1:21" s="145" customFormat="1" ht="15.75" x14ac:dyDescent="0.25">
      <c r="A2" s="142" t="s">
        <v>269</v>
      </c>
      <c r="B2" s="146"/>
      <c r="C2" s="201" t="s">
        <v>276</v>
      </c>
      <c r="D2" s="201"/>
      <c r="E2" s="201"/>
      <c r="F2" s="201"/>
      <c r="G2" s="201"/>
      <c r="H2" s="201"/>
      <c r="I2" s="201"/>
      <c r="J2" s="201"/>
    </row>
    <row r="3" spans="1:21" s="145" customFormat="1" ht="15.75" x14ac:dyDescent="0.25">
      <c r="B3" s="146"/>
      <c r="C3" s="144"/>
      <c r="D3" s="144"/>
      <c r="E3" s="144"/>
      <c r="F3" s="144"/>
      <c r="G3" s="144"/>
      <c r="H3" s="144"/>
      <c r="I3" s="144"/>
      <c r="J3" s="147" t="s">
        <v>130</v>
      </c>
    </row>
    <row r="4" spans="1:21" s="145" customFormat="1" ht="15.75" x14ac:dyDescent="0.25">
      <c r="B4" s="142" t="s">
        <v>16</v>
      </c>
      <c r="C4" s="143"/>
      <c r="D4" s="144"/>
      <c r="E4" s="148" t="s">
        <v>79</v>
      </c>
      <c r="F4" s="144"/>
      <c r="G4" s="144"/>
      <c r="H4" s="144"/>
      <c r="I4" s="148"/>
      <c r="J4" s="144"/>
    </row>
    <row r="5" spans="1:21" x14ac:dyDescent="0.2">
      <c r="A5" s="149" t="s">
        <v>186</v>
      </c>
      <c r="B5" s="149" t="s">
        <v>17</v>
      </c>
      <c r="C5" s="150" t="s">
        <v>110</v>
      </c>
      <c r="D5" s="151" t="s">
        <v>285</v>
      </c>
      <c r="E5" s="151" t="s">
        <v>288</v>
      </c>
      <c r="F5" s="151" t="s">
        <v>282</v>
      </c>
      <c r="G5" s="152"/>
      <c r="H5" s="152"/>
      <c r="I5" s="152"/>
      <c r="J5" s="153"/>
    </row>
    <row r="6" spans="1:21" x14ac:dyDescent="0.2">
      <c r="A6" s="155" t="s">
        <v>164</v>
      </c>
      <c r="B6" s="155" t="s">
        <v>25</v>
      </c>
      <c r="C6" s="156"/>
      <c r="D6" s="176"/>
      <c r="E6" s="176"/>
      <c r="F6" s="176"/>
      <c r="G6" s="152"/>
      <c r="H6" s="152"/>
      <c r="I6" s="152"/>
      <c r="J6" s="154"/>
    </row>
    <row r="7" spans="1:21" x14ac:dyDescent="0.2">
      <c r="A7" s="155" t="s">
        <v>165</v>
      </c>
      <c r="B7" s="155" t="s">
        <v>42</v>
      </c>
      <c r="C7" s="156"/>
      <c r="D7" s="176"/>
      <c r="E7" s="176"/>
      <c r="F7" s="176"/>
      <c r="J7" s="154"/>
    </row>
    <row r="8" spans="1:21" x14ac:dyDescent="0.2">
      <c r="A8" s="155" t="s">
        <v>166</v>
      </c>
      <c r="B8" s="155" t="s">
        <v>43</v>
      </c>
      <c r="C8" s="156"/>
      <c r="D8" s="176"/>
      <c r="E8" s="176"/>
      <c r="F8" s="176"/>
      <c r="J8" s="154"/>
    </row>
    <row r="9" spans="1:21" ht="13.5" thickBot="1" x14ac:dyDescent="0.25">
      <c r="A9" s="155" t="s">
        <v>167</v>
      </c>
      <c r="B9" s="155" t="s">
        <v>26</v>
      </c>
      <c r="C9" s="156"/>
      <c r="D9" s="176"/>
      <c r="E9" s="176"/>
      <c r="F9" s="176"/>
      <c r="J9" s="154"/>
    </row>
    <row r="10" spans="1:21" ht="16.5" thickBot="1" x14ac:dyDescent="0.3">
      <c r="A10" s="199" t="s">
        <v>18</v>
      </c>
      <c r="B10" s="200"/>
      <c r="C10" s="159"/>
      <c r="D10" s="160">
        <f>SUM(D6:D9)</f>
        <v>0</v>
      </c>
      <c r="E10" s="160">
        <f>SUM(E6:E9)</f>
        <v>0</v>
      </c>
      <c r="F10" s="160">
        <f>SUM(F6:F9)</f>
        <v>0</v>
      </c>
      <c r="G10" s="161"/>
      <c r="H10" s="202" t="str">
        <f>IF(OR(ISERROR(Rating!D21),ISERROR(Rating_Bud!D21)),"Ikke tilstrekkelig utfylt skjema!","Skjemaet er tilstrekkelig utfylt for å avgi ratingscore, men alle kolonner (i både balansen og resultatregnskapet) skal fylles ut")</f>
        <v>Ikke tilstrekkelig utfylt skjema!</v>
      </c>
      <c r="I10" s="203"/>
      <c r="J10" s="203"/>
      <c r="K10" s="203"/>
      <c r="L10" s="203"/>
      <c r="M10" s="203"/>
      <c r="N10" s="203"/>
      <c r="O10" s="203"/>
      <c r="P10" s="203"/>
      <c r="Q10" s="203"/>
      <c r="R10" s="203"/>
      <c r="S10" s="203"/>
      <c r="T10" s="203"/>
      <c r="U10" s="204"/>
    </row>
    <row r="11" spans="1:21" x14ac:dyDescent="0.2">
      <c r="A11" s="155" t="s">
        <v>168</v>
      </c>
      <c r="B11" s="155" t="s">
        <v>29</v>
      </c>
      <c r="C11" s="162">
        <v>1</v>
      </c>
      <c r="D11" s="176"/>
      <c r="E11" s="176"/>
      <c r="F11" s="176"/>
      <c r="G11" s="161"/>
      <c r="H11" s="161"/>
      <c r="I11" s="161"/>
      <c r="J11" s="154"/>
    </row>
    <row r="12" spans="1:21" x14ac:dyDescent="0.2">
      <c r="A12" s="155" t="s">
        <v>169</v>
      </c>
      <c r="B12" s="155" t="s">
        <v>30</v>
      </c>
      <c r="C12" s="162">
        <v>2</v>
      </c>
      <c r="D12" s="176"/>
      <c r="E12" s="176"/>
      <c r="F12" s="176"/>
      <c r="G12" s="161"/>
      <c r="H12" s="161"/>
      <c r="I12" s="161"/>
      <c r="J12" s="154"/>
    </row>
    <row r="13" spans="1:21" x14ac:dyDescent="0.2">
      <c r="A13" s="155" t="s">
        <v>170</v>
      </c>
      <c r="B13" s="155" t="s">
        <v>44</v>
      </c>
      <c r="C13" s="162"/>
      <c r="D13" s="176"/>
      <c r="E13" s="176"/>
      <c r="F13" s="176"/>
      <c r="G13" s="161"/>
      <c r="H13" s="161"/>
      <c r="I13" s="161"/>
      <c r="J13" s="154"/>
    </row>
    <row r="14" spans="1:21" x14ac:dyDescent="0.2">
      <c r="A14" s="155" t="s">
        <v>171</v>
      </c>
      <c r="B14" s="155" t="s">
        <v>45</v>
      </c>
      <c r="C14" s="162">
        <v>3</v>
      </c>
      <c r="D14" s="176"/>
      <c r="E14" s="176"/>
      <c r="F14" s="176"/>
      <c r="G14" s="161"/>
      <c r="H14" s="161"/>
      <c r="I14" s="161"/>
      <c r="J14" s="154"/>
    </row>
    <row r="15" spans="1:21" x14ac:dyDescent="0.2">
      <c r="A15" s="155" t="s">
        <v>172</v>
      </c>
      <c r="B15" s="155" t="s">
        <v>28</v>
      </c>
      <c r="C15" s="162"/>
      <c r="D15" s="176"/>
      <c r="E15" s="176"/>
      <c r="F15" s="176"/>
      <c r="G15" s="161"/>
      <c r="H15" s="161"/>
      <c r="I15" s="161"/>
      <c r="J15" s="154"/>
    </row>
    <row r="16" spans="1:21" x14ac:dyDescent="0.2">
      <c r="A16" s="155" t="s">
        <v>173</v>
      </c>
      <c r="B16" s="155" t="s">
        <v>27</v>
      </c>
      <c r="C16" s="162">
        <v>4</v>
      </c>
      <c r="D16" s="176"/>
      <c r="E16" s="176"/>
      <c r="F16" s="176"/>
      <c r="G16" s="161"/>
      <c r="H16" s="161"/>
      <c r="I16" s="161"/>
      <c r="J16" s="154"/>
    </row>
    <row r="17" spans="1:10" x14ac:dyDescent="0.2">
      <c r="A17" s="199" t="s">
        <v>19</v>
      </c>
      <c r="B17" s="200"/>
      <c r="C17" s="159"/>
      <c r="D17" s="160">
        <f>SUM(D11:D16)</f>
        <v>0</v>
      </c>
      <c r="E17" s="160">
        <f>SUM(E11:E16)</f>
        <v>0</v>
      </c>
      <c r="F17" s="160">
        <f>SUM(F11:F16)</f>
        <v>0</v>
      </c>
      <c r="G17" s="161"/>
      <c r="H17" s="161"/>
      <c r="I17" s="161"/>
      <c r="J17" s="154"/>
    </row>
    <row r="18" spans="1:10" x14ac:dyDescent="0.2">
      <c r="A18" s="199" t="s">
        <v>20</v>
      </c>
      <c r="B18" s="200"/>
      <c r="C18" s="159"/>
      <c r="D18" s="160">
        <f>SUM(D10+D17)</f>
        <v>0</v>
      </c>
      <c r="E18" s="160">
        <f>SUM(E10+E17)</f>
        <v>0</v>
      </c>
      <c r="F18" s="160">
        <f>SUM(F10+F17)</f>
        <v>0</v>
      </c>
      <c r="G18" s="161"/>
      <c r="H18" s="161"/>
      <c r="I18" s="161"/>
      <c r="J18" s="154"/>
    </row>
    <row r="19" spans="1:10" x14ac:dyDescent="0.2">
      <c r="A19" s="197" t="s">
        <v>21</v>
      </c>
      <c r="B19" s="198"/>
      <c r="C19" s="150"/>
      <c r="D19" s="163"/>
      <c r="E19" s="164"/>
      <c r="F19" s="163"/>
      <c r="G19" s="152"/>
      <c r="H19" s="152"/>
      <c r="I19" s="152"/>
      <c r="J19" s="154"/>
    </row>
    <row r="20" spans="1:10" x14ac:dyDescent="0.2">
      <c r="A20" s="155" t="s">
        <v>174</v>
      </c>
      <c r="B20" s="155" t="s">
        <v>31</v>
      </c>
      <c r="C20" s="162"/>
      <c r="D20" s="176"/>
      <c r="E20" s="184"/>
      <c r="F20" s="176"/>
      <c r="J20" s="154"/>
    </row>
    <row r="21" spans="1:10" x14ac:dyDescent="0.2">
      <c r="A21" s="155" t="s">
        <v>175</v>
      </c>
      <c r="B21" s="155" t="s">
        <v>281</v>
      </c>
      <c r="C21" s="162"/>
      <c r="D21" s="176"/>
      <c r="E21" s="184"/>
      <c r="F21" s="176"/>
      <c r="J21" s="154"/>
    </row>
    <row r="22" spans="1:10" x14ac:dyDescent="0.2">
      <c r="A22" s="199" t="s">
        <v>22</v>
      </c>
      <c r="B22" s="200" t="s">
        <v>22</v>
      </c>
      <c r="C22" s="159"/>
      <c r="D22" s="160">
        <f>SUM(D20:D21)</f>
        <v>0</v>
      </c>
      <c r="E22" s="160">
        <f>SUM(E20:E21)</f>
        <v>0</v>
      </c>
      <c r="F22" s="160">
        <f>SUM(F20:F21)</f>
        <v>0</v>
      </c>
      <c r="G22" s="161"/>
      <c r="H22" s="161"/>
      <c r="I22" s="161"/>
      <c r="J22" s="154"/>
    </row>
    <row r="23" spans="1:10" x14ac:dyDescent="0.2">
      <c r="A23" s="155" t="s">
        <v>176</v>
      </c>
      <c r="B23" s="155" t="s">
        <v>32</v>
      </c>
      <c r="C23" s="162">
        <v>5</v>
      </c>
      <c r="D23" s="185"/>
      <c r="E23" s="185"/>
      <c r="F23" s="185"/>
      <c r="G23" s="161"/>
      <c r="H23" s="161"/>
      <c r="I23" s="161"/>
      <c r="J23" s="154"/>
    </row>
    <row r="24" spans="1:10" x14ac:dyDescent="0.2">
      <c r="A24" s="155" t="s">
        <v>177</v>
      </c>
      <c r="B24" s="155" t="s">
        <v>34</v>
      </c>
      <c r="C24" s="162">
        <v>6</v>
      </c>
      <c r="D24" s="176"/>
      <c r="E24" s="176"/>
      <c r="F24" s="176"/>
      <c r="H24" s="154"/>
      <c r="J24" s="154"/>
    </row>
    <row r="25" spans="1:10" x14ac:dyDescent="0.2">
      <c r="A25" s="199" t="s">
        <v>189</v>
      </c>
      <c r="B25" s="200" t="s">
        <v>47</v>
      </c>
      <c r="C25" s="159"/>
      <c r="D25" s="160">
        <f>SUM(D23:D24)</f>
        <v>0</v>
      </c>
      <c r="E25" s="160">
        <f>SUM(E23:E24)</f>
        <v>0</v>
      </c>
      <c r="F25" s="160">
        <f>SUM(F23:F24)</f>
        <v>0</v>
      </c>
      <c r="H25" s="154"/>
      <c r="J25" s="154"/>
    </row>
    <row r="26" spans="1:10" x14ac:dyDescent="0.2">
      <c r="A26" s="155" t="s">
        <v>178</v>
      </c>
      <c r="B26" s="155" t="s">
        <v>48</v>
      </c>
      <c r="C26" s="162">
        <v>7</v>
      </c>
      <c r="D26" s="176"/>
      <c r="E26" s="176"/>
      <c r="F26" s="176"/>
      <c r="J26" s="154"/>
    </row>
    <row r="27" spans="1:10" x14ac:dyDescent="0.2">
      <c r="A27" s="155" t="s">
        <v>179</v>
      </c>
      <c r="B27" s="155" t="s">
        <v>33</v>
      </c>
      <c r="C27" s="162"/>
      <c r="D27" s="176"/>
      <c r="E27" s="176"/>
      <c r="F27" s="176"/>
      <c r="J27" s="154"/>
    </row>
    <row r="28" spans="1:10" x14ac:dyDescent="0.2">
      <c r="A28" s="155" t="s">
        <v>179</v>
      </c>
      <c r="B28" s="155" t="s">
        <v>35</v>
      </c>
      <c r="C28" s="162"/>
      <c r="D28" s="176"/>
      <c r="E28" s="176"/>
      <c r="F28" s="176"/>
      <c r="J28" s="154"/>
    </row>
    <row r="29" spans="1:10" x14ac:dyDescent="0.2">
      <c r="A29" s="155" t="s">
        <v>180</v>
      </c>
      <c r="B29" s="155" t="s">
        <v>4</v>
      </c>
      <c r="C29" s="162"/>
      <c r="D29" s="176"/>
      <c r="E29" s="176"/>
      <c r="F29" s="176"/>
      <c r="J29" s="154"/>
    </row>
    <row r="30" spans="1:10" x14ac:dyDescent="0.2">
      <c r="A30" s="155" t="s">
        <v>181</v>
      </c>
      <c r="B30" s="155" t="s">
        <v>36</v>
      </c>
      <c r="C30" s="162"/>
      <c r="D30" s="176"/>
      <c r="E30" s="176"/>
      <c r="F30" s="176"/>
      <c r="J30" s="154"/>
    </row>
    <row r="31" spans="1:10" x14ac:dyDescent="0.2">
      <c r="A31" s="155" t="s">
        <v>182</v>
      </c>
      <c r="B31" s="155" t="s">
        <v>49</v>
      </c>
      <c r="C31" s="162">
        <v>8</v>
      </c>
      <c r="D31" s="176"/>
      <c r="E31" s="176"/>
      <c r="F31" s="176"/>
      <c r="J31" s="154"/>
    </row>
    <row r="32" spans="1:10" x14ac:dyDescent="0.2">
      <c r="A32" s="155" t="s">
        <v>183</v>
      </c>
      <c r="B32" s="155" t="s">
        <v>50</v>
      </c>
      <c r="C32" s="162">
        <v>9</v>
      </c>
      <c r="D32" s="176"/>
      <c r="E32" s="176"/>
      <c r="F32" s="176"/>
      <c r="J32" s="154"/>
    </row>
    <row r="33" spans="1:13" x14ac:dyDescent="0.2">
      <c r="A33" s="155" t="s">
        <v>184</v>
      </c>
      <c r="B33" s="155" t="s">
        <v>37</v>
      </c>
      <c r="C33" s="162"/>
      <c r="D33" s="176"/>
      <c r="E33" s="176"/>
      <c r="F33" s="176"/>
      <c r="J33" s="154"/>
    </row>
    <row r="34" spans="1:13" x14ac:dyDescent="0.2">
      <c r="A34" s="155" t="s">
        <v>185</v>
      </c>
      <c r="B34" s="155" t="s">
        <v>1</v>
      </c>
      <c r="C34" s="162">
        <v>10</v>
      </c>
      <c r="D34" s="176"/>
      <c r="E34" s="176"/>
      <c r="F34" s="176"/>
      <c r="J34" s="154"/>
    </row>
    <row r="35" spans="1:13" x14ac:dyDescent="0.2">
      <c r="A35" s="199" t="s">
        <v>23</v>
      </c>
      <c r="B35" s="200"/>
      <c r="C35" s="159"/>
      <c r="D35" s="160">
        <f>SUM(D26:D34)</f>
        <v>0</v>
      </c>
      <c r="E35" s="160">
        <f>SUM(E26:E34)</f>
        <v>0</v>
      </c>
      <c r="F35" s="160">
        <f>SUM(F26:F34)</f>
        <v>0</v>
      </c>
      <c r="H35" s="161"/>
      <c r="I35" s="161"/>
      <c r="J35" s="154"/>
    </row>
    <row r="36" spans="1:13" x14ac:dyDescent="0.2">
      <c r="A36" s="199" t="s">
        <v>190</v>
      </c>
      <c r="B36" s="200"/>
      <c r="C36" s="159"/>
      <c r="D36" s="160">
        <f>SUM(D22+D25+D35)</f>
        <v>0</v>
      </c>
      <c r="E36" s="160">
        <f>SUM(E22+E25+E35)</f>
        <v>0</v>
      </c>
      <c r="F36" s="160">
        <f>SUM(F22+F25+F35)</f>
        <v>0</v>
      </c>
      <c r="H36" s="161"/>
      <c r="I36" s="161"/>
      <c r="J36" s="154"/>
      <c r="L36" s="171"/>
    </row>
    <row r="37" spans="1:13" s="145" customFormat="1" ht="15.75" x14ac:dyDescent="0.25">
      <c r="A37" s="142" t="s">
        <v>24</v>
      </c>
      <c r="B37" s="143"/>
      <c r="C37" s="144"/>
      <c r="D37" s="148"/>
      <c r="E37" s="144"/>
      <c r="F37" s="144"/>
      <c r="G37" s="144"/>
      <c r="H37" s="166" t="s">
        <v>78</v>
      </c>
      <c r="I37" s="167"/>
      <c r="L37" s="171"/>
    </row>
    <row r="38" spans="1:13" s="171" customFormat="1" x14ac:dyDescent="0.2">
      <c r="A38" s="149" t="s">
        <v>186</v>
      </c>
      <c r="B38" s="168" t="s">
        <v>38</v>
      </c>
      <c r="C38" s="169"/>
      <c r="D38" s="151" t="s">
        <v>285</v>
      </c>
      <c r="E38" s="151" t="s">
        <v>288</v>
      </c>
      <c r="F38" s="151" t="s">
        <v>282</v>
      </c>
      <c r="G38" s="161"/>
      <c r="H38" s="151" t="s">
        <v>286</v>
      </c>
      <c r="I38" s="151" t="s">
        <v>284</v>
      </c>
      <c r="J38" s="170" t="s">
        <v>287</v>
      </c>
    </row>
    <row r="39" spans="1:13" s="171" customFormat="1" x14ac:dyDescent="0.2">
      <c r="A39" s="172" t="s">
        <v>131</v>
      </c>
      <c r="B39" s="155" t="s">
        <v>76</v>
      </c>
      <c r="C39" s="156"/>
      <c r="D39" s="176"/>
      <c r="E39" s="176"/>
      <c r="F39" s="176"/>
      <c r="G39" s="161"/>
      <c r="H39" s="176"/>
      <c r="I39" s="176"/>
      <c r="J39" s="176"/>
    </row>
    <row r="40" spans="1:13" s="171" customFormat="1" x14ac:dyDescent="0.2">
      <c r="A40" s="172" t="s">
        <v>132</v>
      </c>
      <c r="B40" s="155" t="s">
        <v>74</v>
      </c>
      <c r="C40" s="156"/>
      <c r="D40" s="176"/>
      <c r="E40" s="176"/>
      <c r="F40" s="176"/>
      <c r="G40" s="161"/>
      <c r="H40" s="176"/>
      <c r="I40" s="176"/>
      <c r="J40" s="176"/>
    </row>
    <row r="41" spans="1:13" s="171" customFormat="1" x14ac:dyDescent="0.2">
      <c r="A41" s="172" t="s">
        <v>133</v>
      </c>
      <c r="B41" s="155" t="s">
        <v>75</v>
      </c>
      <c r="C41" s="156"/>
      <c r="D41" s="176"/>
      <c r="E41" s="176"/>
      <c r="F41" s="176"/>
      <c r="G41" s="161"/>
      <c r="H41" s="176"/>
      <c r="I41" s="176"/>
      <c r="J41" s="176"/>
    </row>
    <row r="42" spans="1:13" s="171" customFormat="1" x14ac:dyDescent="0.2">
      <c r="A42" s="172" t="s">
        <v>51</v>
      </c>
      <c r="B42" s="155" t="s">
        <v>77</v>
      </c>
      <c r="C42" s="156"/>
      <c r="D42" s="176"/>
      <c r="E42" s="176"/>
      <c r="F42" s="176"/>
      <c r="G42" s="161"/>
      <c r="H42" s="176"/>
      <c r="I42" s="176"/>
      <c r="J42" s="176"/>
    </row>
    <row r="43" spans="1:13" x14ac:dyDescent="0.2">
      <c r="A43" s="172" t="s">
        <v>134</v>
      </c>
      <c r="B43" s="155" t="s">
        <v>40</v>
      </c>
      <c r="C43" s="156"/>
      <c r="D43" s="176"/>
      <c r="E43" s="176"/>
      <c r="F43" s="176"/>
      <c r="G43" s="161"/>
      <c r="H43" s="176"/>
      <c r="I43" s="176"/>
      <c r="J43" s="176"/>
      <c r="L43" s="171"/>
    </row>
    <row r="44" spans="1:13" s="171" customFormat="1" x14ac:dyDescent="0.2">
      <c r="A44" s="172" t="s">
        <v>135</v>
      </c>
      <c r="B44" s="155" t="s">
        <v>3</v>
      </c>
      <c r="C44" s="156"/>
      <c r="D44" s="176"/>
      <c r="E44" s="176"/>
      <c r="F44" s="176"/>
      <c r="G44" s="161"/>
      <c r="H44" s="176"/>
      <c r="I44" s="176"/>
      <c r="J44" s="176"/>
    </row>
    <row r="45" spans="1:13" s="171" customFormat="1" x14ac:dyDescent="0.2">
      <c r="A45" s="172" t="s">
        <v>136</v>
      </c>
      <c r="B45" s="155" t="s">
        <v>39</v>
      </c>
      <c r="C45" s="156"/>
      <c r="D45" s="176"/>
      <c r="E45" s="176"/>
      <c r="F45" s="176"/>
      <c r="G45" s="161"/>
      <c r="H45" s="176"/>
      <c r="I45" s="176"/>
      <c r="J45" s="176"/>
      <c r="M45" s="190"/>
    </row>
    <row r="46" spans="1:13" s="171" customFormat="1" x14ac:dyDescent="0.2">
      <c r="A46" s="172"/>
      <c r="B46" s="175"/>
      <c r="C46" s="156"/>
      <c r="D46" s="176"/>
      <c r="E46" s="176"/>
      <c r="F46" s="176"/>
      <c r="G46" s="161"/>
      <c r="H46" s="176"/>
      <c r="I46" s="176"/>
      <c r="J46" s="176"/>
      <c r="M46" s="190"/>
    </row>
    <row r="47" spans="1:13" s="171" customFormat="1" x14ac:dyDescent="0.2">
      <c r="A47" s="199" t="s">
        <v>52</v>
      </c>
      <c r="B47" s="200"/>
      <c r="C47" s="159"/>
      <c r="D47" s="160">
        <f t="shared" ref="D47:F47" si="0">SUM(D39:D46)</f>
        <v>0</v>
      </c>
      <c r="E47" s="160">
        <f t="shared" si="0"/>
        <v>0</v>
      </c>
      <c r="F47" s="160">
        <f t="shared" si="0"/>
        <v>0</v>
      </c>
      <c r="G47" s="161"/>
      <c r="H47" s="160">
        <f t="shared" ref="H47:J47" si="1">SUM(H39:H46)</f>
        <v>0</v>
      </c>
      <c r="I47" s="160">
        <f t="shared" si="1"/>
        <v>0</v>
      </c>
      <c r="J47" s="160">
        <f t="shared" si="1"/>
        <v>0</v>
      </c>
    </row>
    <row r="48" spans="1:13" s="171" customFormat="1" x14ac:dyDescent="0.2">
      <c r="A48" s="149" t="s">
        <v>186</v>
      </c>
      <c r="B48" s="149" t="s">
        <v>41</v>
      </c>
      <c r="C48" s="150"/>
      <c r="D48" s="151" t="s">
        <v>285</v>
      </c>
      <c r="E48" s="151" t="s">
        <v>288</v>
      </c>
      <c r="F48" s="151" t="s">
        <v>282</v>
      </c>
      <c r="G48" s="161"/>
      <c r="H48" s="151" t="s">
        <v>286</v>
      </c>
      <c r="I48" s="151" t="s">
        <v>284</v>
      </c>
      <c r="J48" s="170" t="s">
        <v>287</v>
      </c>
    </row>
    <row r="49" spans="1:13" s="171" customFormat="1" x14ac:dyDescent="0.2">
      <c r="A49" s="155" t="s">
        <v>137</v>
      </c>
      <c r="B49" s="155" t="s">
        <v>53</v>
      </c>
      <c r="C49" s="156"/>
      <c r="D49" s="176"/>
      <c r="E49" s="186"/>
      <c r="F49" s="176"/>
      <c r="G49" s="161"/>
      <c r="H49" s="176"/>
      <c r="I49" s="176"/>
      <c r="J49" s="176"/>
    </row>
    <row r="50" spans="1:13" x14ac:dyDescent="0.2">
      <c r="A50" s="199" t="s">
        <v>54</v>
      </c>
      <c r="B50" s="200"/>
      <c r="C50" s="159"/>
      <c r="D50" s="160">
        <f>SUM(D49)</f>
        <v>0</v>
      </c>
      <c r="E50" s="160">
        <f>SUM(E49)</f>
        <v>0</v>
      </c>
      <c r="F50" s="160">
        <f>SUM(F49)</f>
        <v>0</v>
      </c>
      <c r="H50" s="160">
        <f>SUM(H49)</f>
        <v>0</v>
      </c>
      <c r="I50" s="160">
        <f>SUM(I49)</f>
        <v>0</v>
      </c>
      <c r="J50" s="160">
        <f>SUM(J49)</f>
        <v>0</v>
      </c>
      <c r="L50" s="171"/>
    </row>
    <row r="51" spans="1:13" x14ac:dyDescent="0.2">
      <c r="A51" s="155" t="s">
        <v>138</v>
      </c>
      <c r="B51" s="155" t="s">
        <v>55</v>
      </c>
      <c r="C51" s="156"/>
      <c r="D51" s="176"/>
      <c r="E51" s="176"/>
      <c r="F51" s="176"/>
      <c r="H51" s="176"/>
      <c r="I51" s="176"/>
      <c r="J51" s="176"/>
      <c r="L51" s="171"/>
    </row>
    <row r="52" spans="1:13" x14ac:dyDescent="0.2">
      <c r="A52" s="155" t="s">
        <v>139</v>
      </c>
      <c r="B52" s="155" t="s">
        <v>56</v>
      </c>
      <c r="C52" s="156"/>
      <c r="D52" s="176"/>
      <c r="E52" s="176"/>
      <c r="F52" s="176"/>
      <c r="H52" s="176"/>
      <c r="I52" s="176"/>
      <c r="J52" s="176"/>
      <c r="L52" s="171"/>
    </row>
    <row r="53" spans="1:13" x14ac:dyDescent="0.2">
      <c r="A53" s="155" t="s">
        <v>140</v>
      </c>
      <c r="B53" s="155" t="s">
        <v>5</v>
      </c>
      <c r="C53" s="156"/>
      <c r="D53" s="176"/>
      <c r="E53" s="176"/>
      <c r="F53" s="176"/>
      <c r="H53" s="176"/>
      <c r="I53" s="176"/>
      <c r="J53" s="176"/>
      <c r="L53" s="171"/>
    </row>
    <row r="54" spans="1:13" x14ac:dyDescent="0.2">
      <c r="A54" s="155" t="s">
        <v>141</v>
      </c>
      <c r="B54" s="155" t="s">
        <v>57</v>
      </c>
      <c r="C54" s="156"/>
      <c r="D54" s="176"/>
      <c r="E54" s="176"/>
      <c r="F54" s="176"/>
      <c r="H54" s="176"/>
      <c r="I54" s="176"/>
      <c r="J54" s="176"/>
      <c r="L54" s="171"/>
    </row>
    <row r="55" spans="1:13" x14ac:dyDescent="0.2">
      <c r="A55" s="155" t="s">
        <v>142</v>
      </c>
      <c r="B55" s="155" t="s">
        <v>58</v>
      </c>
      <c r="C55" s="156"/>
      <c r="D55" s="176"/>
      <c r="E55" s="176"/>
      <c r="F55" s="176"/>
      <c r="H55" s="176"/>
      <c r="I55" s="176"/>
      <c r="J55" s="176"/>
      <c r="L55" s="171"/>
    </row>
    <row r="56" spans="1:13" x14ac:dyDescent="0.2">
      <c r="A56" s="199" t="s">
        <v>59</v>
      </c>
      <c r="B56" s="200"/>
      <c r="C56" s="159"/>
      <c r="D56" s="160">
        <f>SUM(D51:D55)</f>
        <v>0</v>
      </c>
      <c r="E56" s="160">
        <f>SUM(E51:E55)</f>
        <v>0</v>
      </c>
      <c r="F56" s="160">
        <f>SUM(F51:F55)</f>
        <v>0</v>
      </c>
      <c r="H56" s="160">
        <f>SUM(H51:H55)</f>
        <v>0</v>
      </c>
      <c r="I56" s="160">
        <f>SUM(I51:I55)</f>
        <v>0</v>
      </c>
      <c r="J56" s="160">
        <f>SUM(J51:J55)</f>
        <v>0</v>
      </c>
      <c r="L56" s="171"/>
      <c r="M56" s="191"/>
    </row>
    <row r="57" spans="1:13" s="171" customFormat="1" x14ac:dyDescent="0.2">
      <c r="A57" s="155" t="s">
        <v>143</v>
      </c>
      <c r="B57" s="155" t="s">
        <v>6</v>
      </c>
      <c r="C57" s="156"/>
      <c r="D57" s="176"/>
      <c r="E57" s="176"/>
      <c r="F57" s="176"/>
      <c r="G57" s="161"/>
      <c r="H57" s="176"/>
      <c r="I57" s="176"/>
      <c r="J57" s="176"/>
    </row>
    <row r="58" spans="1:13" x14ac:dyDescent="0.2">
      <c r="A58" s="155" t="s">
        <v>144</v>
      </c>
      <c r="B58" s="155" t="s">
        <v>60</v>
      </c>
      <c r="C58" s="156"/>
      <c r="D58" s="176"/>
      <c r="E58" s="176"/>
      <c r="F58" s="176"/>
      <c r="G58" s="161"/>
      <c r="H58" s="176"/>
      <c r="I58" s="176"/>
      <c r="J58" s="176"/>
      <c r="L58" s="171"/>
    </row>
    <row r="59" spans="1:13" s="171" customFormat="1" x14ac:dyDescent="0.2">
      <c r="A59" s="155" t="s">
        <v>145</v>
      </c>
      <c r="B59" s="155" t="s">
        <v>7</v>
      </c>
      <c r="C59" s="156"/>
      <c r="D59" s="176"/>
      <c r="E59" s="176"/>
      <c r="F59" s="176"/>
      <c r="G59" s="161"/>
      <c r="H59" s="176"/>
      <c r="I59" s="176"/>
      <c r="J59" s="176"/>
    </row>
    <row r="60" spans="1:13" s="171" customFormat="1" x14ac:dyDescent="0.2">
      <c r="A60" s="155" t="s">
        <v>146</v>
      </c>
      <c r="B60" s="155" t="s">
        <v>8</v>
      </c>
      <c r="C60" s="156"/>
      <c r="D60" s="176"/>
      <c r="E60" s="176"/>
      <c r="F60" s="176"/>
      <c r="G60" s="161"/>
      <c r="H60" s="176"/>
      <c r="I60" s="176"/>
      <c r="J60" s="176"/>
    </row>
    <row r="61" spans="1:13" s="171" customFormat="1" x14ac:dyDescent="0.2">
      <c r="A61" s="155" t="s">
        <v>147</v>
      </c>
      <c r="B61" s="155" t="s">
        <v>61</v>
      </c>
      <c r="C61" s="156"/>
      <c r="D61" s="176"/>
      <c r="E61" s="176"/>
      <c r="F61" s="176"/>
      <c r="G61" s="161"/>
      <c r="H61" s="176"/>
      <c r="I61" s="176"/>
      <c r="J61" s="176"/>
    </row>
    <row r="62" spans="1:13" x14ac:dyDescent="0.2">
      <c r="A62" s="155" t="s">
        <v>148</v>
      </c>
      <c r="B62" s="155" t="s">
        <v>9</v>
      </c>
      <c r="C62" s="156"/>
      <c r="D62" s="176"/>
      <c r="E62" s="176"/>
      <c r="F62" s="176"/>
      <c r="G62" s="161"/>
      <c r="H62" s="176"/>
      <c r="I62" s="176"/>
      <c r="J62" s="176"/>
      <c r="L62" s="171"/>
    </row>
    <row r="63" spans="1:13" x14ac:dyDescent="0.2">
      <c r="A63" s="155" t="s">
        <v>149</v>
      </c>
      <c r="B63" s="155" t="s">
        <v>62</v>
      </c>
      <c r="C63" s="156"/>
      <c r="D63" s="176"/>
      <c r="E63" s="176"/>
      <c r="F63" s="176"/>
      <c r="G63" s="161"/>
      <c r="H63" s="176"/>
      <c r="I63" s="176"/>
      <c r="J63" s="176"/>
      <c r="L63" s="171"/>
    </row>
    <row r="64" spans="1:13" x14ac:dyDescent="0.2">
      <c r="A64" s="155" t="s">
        <v>150</v>
      </c>
      <c r="B64" s="155" t="s">
        <v>10</v>
      </c>
      <c r="C64" s="156"/>
      <c r="D64" s="176"/>
      <c r="E64" s="176"/>
      <c r="F64" s="176"/>
      <c r="G64" s="161"/>
      <c r="H64" s="176"/>
      <c r="I64" s="176"/>
      <c r="J64" s="176"/>
      <c r="L64" s="171"/>
    </row>
    <row r="65" spans="1:12" x14ac:dyDescent="0.2">
      <c r="A65" s="155" t="s">
        <v>151</v>
      </c>
      <c r="B65" s="155" t="s">
        <v>63</v>
      </c>
      <c r="C65" s="156"/>
      <c r="D65" s="176"/>
      <c r="E65" s="176"/>
      <c r="F65" s="176"/>
      <c r="G65" s="161"/>
      <c r="H65" s="176"/>
      <c r="I65" s="176"/>
      <c r="J65" s="176"/>
      <c r="L65" s="171"/>
    </row>
    <row r="66" spans="1:12" s="171" customFormat="1" x14ac:dyDescent="0.2">
      <c r="A66" s="155" t="s">
        <v>152</v>
      </c>
      <c r="B66" s="155" t="s">
        <v>64</v>
      </c>
      <c r="C66" s="156"/>
      <c r="D66" s="176"/>
      <c r="E66" s="176"/>
      <c r="F66" s="176"/>
      <c r="G66" s="161"/>
      <c r="H66" s="176"/>
      <c r="I66" s="176"/>
      <c r="J66" s="176"/>
    </row>
    <row r="67" spans="1:12" x14ac:dyDescent="0.2">
      <c r="A67" s="155" t="s">
        <v>153</v>
      </c>
      <c r="B67" s="155" t="s">
        <v>65</v>
      </c>
      <c r="C67" s="156"/>
      <c r="D67" s="176"/>
      <c r="E67" s="176"/>
      <c r="F67" s="176"/>
      <c r="G67" s="161"/>
      <c r="H67" s="176"/>
      <c r="I67" s="176"/>
      <c r="J67" s="176"/>
      <c r="L67" s="171"/>
    </row>
    <row r="68" spans="1:12" s="171" customFormat="1" x14ac:dyDescent="0.2">
      <c r="A68" s="155" t="s">
        <v>154</v>
      </c>
      <c r="B68" s="155" t="s">
        <v>11</v>
      </c>
      <c r="C68" s="156"/>
      <c r="D68" s="176"/>
      <c r="E68" s="176"/>
      <c r="F68" s="176"/>
      <c r="G68" s="161"/>
      <c r="H68" s="176"/>
      <c r="I68" s="176"/>
      <c r="J68" s="176"/>
    </row>
    <row r="69" spans="1:12" x14ac:dyDescent="0.2">
      <c r="A69" s="155" t="s">
        <v>155</v>
      </c>
      <c r="B69" s="155" t="s">
        <v>66</v>
      </c>
      <c r="C69" s="156"/>
      <c r="D69" s="176"/>
      <c r="E69" s="176"/>
      <c r="F69" s="176"/>
      <c r="G69" s="161"/>
      <c r="H69" s="176"/>
      <c r="I69" s="176"/>
      <c r="J69" s="176"/>
      <c r="L69" s="171"/>
    </row>
    <row r="70" spans="1:12" x14ac:dyDescent="0.2">
      <c r="A70" s="155" t="s">
        <v>156</v>
      </c>
      <c r="B70" s="155" t="s">
        <v>12</v>
      </c>
      <c r="C70" s="156"/>
      <c r="D70" s="176"/>
      <c r="E70" s="176"/>
      <c r="F70" s="176"/>
      <c r="G70" s="161"/>
      <c r="H70" s="176"/>
      <c r="I70" s="176"/>
      <c r="J70" s="176"/>
      <c r="L70" s="171"/>
    </row>
    <row r="71" spans="1:12" x14ac:dyDescent="0.2">
      <c r="A71" s="155" t="s">
        <v>157</v>
      </c>
      <c r="B71" s="155" t="s">
        <v>67</v>
      </c>
      <c r="C71" s="156"/>
      <c r="D71" s="176"/>
      <c r="E71" s="176"/>
      <c r="F71" s="176"/>
      <c r="G71" s="161"/>
      <c r="H71" s="176"/>
      <c r="I71" s="176"/>
      <c r="J71" s="176"/>
      <c r="L71" s="171"/>
    </row>
    <row r="72" spans="1:12" x14ac:dyDescent="0.2">
      <c r="A72" s="155" t="s">
        <v>158</v>
      </c>
      <c r="B72" s="155" t="s">
        <v>13</v>
      </c>
      <c r="C72" s="156"/>
      <c r="D72" s="176"/>
      <c r="E72" s="176"/>
      <c r="F72" s="176"/>
      <c r="G72" s="161"/>
      <c r="H72" s="176"/>
      <c r="I72" s="176"/>
      <c r="J72" s="176"/>
      <c r="L72" s="171"/>
    </row>
    <row r="73" spans="1:12" x14ac:dyDescent="0.2">
      <c r="A73" s="199" t="s">
        <v>68</v>
      </c>
      <c r="B73" s="200"/>
      <c r="C73" s="159"/>
      <c r="D73" s="160">
        <f>SUM(D57:D72)</f>
        <v>0</v>
      </c>
      <c r="E73" s="160">
        <f>SUM(E57:E72)</f>
        <v>0</v>
      </c>
      <c r="F73" s="160">
        <f>SUM(F57:F72)</f>
        <v>0</v>
      </c>
      <c r="G73" s="161"/>
      <c r="H73" s="160">
        <f>SUM(H57:H72)</f>
        <v>0</v>
      </c>
      <c r="I73" s="160">
        <f>SUM(I57:I72)</f>
        <v>0</v>
      </c>
      <c r="J73" s="160">
        <f>SUM(J57:J72)</f>
        <v>0</v>
      </c>
      <c r="L73" s="171"/>
    </row>
    <row r="74" spans="1:12" x14ac:dyDescent="0.2">
      <c r="A74" s="155" t="s">
        <v>159</v>
      </c>
      <c r="B74" s="155" t="s">
        <v>70</v>
      </c>
      <c r="C74" s="156"/>
      <c r="D74" s="176"/>
      <c r="E74" s="176"/>
      <c r="F74" s="176"/>
      <c r="H74" s="176"/>
      <c r="I74" s="176"/>
      <c r="J74" s="176"/>
      <c r="L74" s="171"/>
    </row>
    <row r="75" spans="1:12" x14ac:dyDescent="0.2">
      <c r="A75" s="155" t="s">
        <v>160</v>
      </c>
      <c r="B75" s="155" t="s">
        <v>71</v>
      </c>
      <c r="C75" s="156"/>
      <c r="D75" s="176"/>
      <c r="E75" s="176"/>
      <c r="F75" s="176"/>
      <c r="H75" s="176"/>
      <c r="I75" s="176"/>
      <c r="J75" s="176"/>
      <c r="L75" s="171"/>
    </row>
    <row r="76" spans="1:12" x14ac:dyDescent="0.2">
      <c r="A76" s="155" t="s">
        <v>161</v>
      </c>
      <c r="B76" s="155" t="s">
        <v>72</v>
      </c>
      <c r="C76" s="156"/>
      <c r="D76" s="176"/>
      <c r="E76" s="176"/>
      <c r="F76" s="176"/>
      <c r="H76" s="176"/>
      <c r="I76" s="176"/>
      <c r="J76" s="176"/>
      <c r="L76" s="171"/>
    </row>
    <row r="77" spans="1:12" x14ac:dyDescent="0.2">
      <c r="A77" s="155" t="s">
        <v>162</v>
      </c>
      <c r="B77" s="155" t="s">
        <v>14</v>
      </c>
      <c r="C77" s="156"/>
      <c r="D77" s="176"/>
      <c r="E77" s="176"/>
      <c r="F77" s="176"/>
      <c r="H77" s="176"/>
      <c r="I77" s="176"/>
      <c r="J77" s="176"/>
      <c r="L77" s="171"/>
    </row>
    <row r="78" spans="1:12" s="171" customFormat="1" x14ac:dyDescent="0.2">
      <c r="A78" s="155" t="s">
        <v>163</v>
      </c>
      <c r="B78" s="155" t="s">
        <v>69</v>
      </c>
      <c r="C78" s="156"/>
      <c r="D78" s="185"/>
      <c r="E78" s="185"/>
      <c r="F78" s="185"/>
      <c r="G78" s="161"/>
      <c r="H78" s="185"/>
      <c r="I78" s="185"/>
      <c r="J78" s="185"/>
    </row>
    <row r="79" spans="1:12" s="171" customFormat="1" x14ac:dyDescent="0.2">
      <c r="A79" s="199" t="s">
        <v>73</v>
      </c>
      <c r="B79" s="200"/>
      <c r="C79" s="159"/>
      <c r="D79" s="160">
        <f>SUM(D74:D78)</f>
        <v>0</v>
      </c>
      <c r="E79" s="160">
        <f>SUM(E74:E78)</f>
        <v>0</v>
      </c>
      <c r="F79" s="160">
        <f>SUM(F74:F78)</f>
        <v>0</v>
      </c>
      <c r="G79" s="161"/>
      <c r="H79" s="160">
        <f>SUM(H74:H78)</f>
        <v>0</v>
      </c>
      <c r="I79" s="160">
        <f>SUM(I74:I78)</f>
        <v>0</v>
      </c>
      <c r="J79" s="160">
        <f>SUM(J74:J78)</f>
        <v>0</v>
      </c>
    </row>
    <row r="80" spans="1:12" s="171" customFormat="1" x14ac:dyDescent="0.2">
      <c r="A80" s="174" t="s">
        <v>191</v>
      </c>
      <c r="B80" s="175" t="s">
        <v>192</v>
      </c>
      <c r="C80" s="156"/>
      <c r="D80" s="176"/>
      <c r="E80" s="176"/>
      <c r="F80" s="176"/>
      <c r="G80" s="161"/>
      <c r="H80" s="176"/>
      <c r="I80" s="176"/>
      <c r="J80" s="176"/>
    </row>
    <row r="81" spans="1:12" s="171" customFormat="1" ht="13.5" thickBot="1" x14ac:dyDescent="0.25">
      <c r="A81" s="195" t="s">
        <v>193</v>
      </c>
      <c r="B81" s="196"/>
      <c r="C81" s="159"/>
      <c r="D81" s="160">
        <f>SUM(D80)</f>
        <v>0</v>
      </c>
      <c r="E81" s="160">
        <f>SUM(E80)</f>
        <v>0</v>
      </c>
      <c r="F81" s="160">
        <f>SUM(F80)</f>
        <v>0</v>
      </c>
      <c r="H81" s="160">
        <f>SUM(H80)</f>
        <v>0</v>
      </c>
      <c r="I81" s="160">
        <f>SUM(I80)</f>
        <v>0</v>
      </c>
      <c r="J81" s="160">
        <f>SUM(J80)</f>
        <v>0</v>
      </c>
    </row>
    <row r="82" spans="1:12" s="182" customFormat="1" ht="16.5" thickBot="1" x14ac:dyDescent="0.25">
      <c r="A82" s="177" t="s">
        <v>194</v>
      </c>
      <c r="B82" s="178" t="s">
        <v>195</v>
      </c>
      <c r="C82" s="179"/>
      <c r="D82" s="180">
        <f>SUM(D47-D50-D56-D73-D79-D81)</f>
        <v>0</v>
      </c>
      <c r="E82" s="180">
        <f>SUM(E47-E50-E56-E73-E79-E81)</f>
        <v>0</v>
      </c>
      <c r="F82" s="180">
        <f>SUM(F47-F50-F56-F73-F79-F81)</f>
        <v>0</v>
      </c>
      <c r="G82" s="181"/>
      <c r="H82" s="180">
        <f>SUM(H47-H50-H56-H73-H79-H81)</f>
        <v>0</v>
      </c>
      <c r="I82" s="180">
        <f>SUM(I47-I50-I56-I73-I79-I81)</f>
        <v>0</v>
      </c>
      <c r="J82" s="180">
        <f>SUM(J47-J50-J56-J73-J79-J81)</f>
        <v>0</v>
      </c>
      <c r="L82" s="171"/>
    </row>
    <row r="83" spans="1:12" x14ac:dyDescent="0.2">
      <c r="A83" s="154" t="s">
        <v>2</v>
      </c>
      <c r="B83" s="154" t="s">
        <v>0</v>
      </c>
      <c r="L83" s="171"/>
    </row>
    <row r="84" spans="1:12" x14ac:dyDescent="0.2">
      <c r="L84" s="171"/>
    </row>
    <row r="85" spans="1:12" x14ac:dyDescent="0.2">
      <c r="L85" s="171"/>
    </row>
    <row r="86" spans="1:12" x14ac:dyDescent="0.2">
      <c r="L86" s="171"/>
    </row>
    <row r="51011" spans="1:1" x14ac:dyDescent="0.2">
      <c r="A51011" s="154">
        <v>7</v>
      </c>
    </row>
  </sheetData>
  <sheetProtection sheet="1"/>
  <mergeCells count="16">
    <mergeCell ref="A73:B73"/>
    <mergeCell ref="A79:B79"/>
    <mergeCell ref="A81:B81"/>
    <mergeCell ref="A25:B25"/>
    <mergeCell ref="A35:B35"/>
    <mergeCell ref="A36:B36"/>
    <mergeCell ref="A47:B47"/>
    <mergeCell ref="A50:B50"/>
    <mergeCell ref="A56:B56"/>
    <mergeCell ref="A22:B22"/>
    <mergeCell ref="H10:U10"/>
    <mergeCell ref="C2:J2"/>
    <mergeCell ref="A10:B10"/>
    <mergeCell ref="A17:B17"/>
    <mergeCell ref="A18:B18"/>
    <mergeCell ref="A19:B19"/>
  </mergeCells>
  <pageMargins left="0.2" right="0.21" top="0.72" bottom="0.39370078740157483" header="0.51181102362204722" footer="0.51181102362204722"/>
  <pageSetup paperSize="9" scale="85" orientation="landscape" r:id="rId1"/>
  <headerFooter alignWithMargins="0">
    <oddFooter>Side &amp;P</oddFooter>
  </headerFooter>
  <rowBreaks count="1" manualBreakCount="1">
    <brk id="36"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U51011"/>
  <sheetViews>
    <sheetView showGridLines="0" zoomScaleNormal="90" workbookViewId="0">
      <selection activeCell="D48" sqref="D48:F48"/>
    </sheetView>
  </sheetViews>
  <sheetFormatPr baseColWidth="10" defaultColWidth="9.140625" defaultRowHeight="12.75" x14ac:dyDescent="0.2"/>
  <cols>
    <col min="1" max="1" width="14.28515625" style="154" customWidth="1"/>
    <col min="2" max="2" width="38.42578125" style="154" customWidth="1"/>
    <col min="3" max="3" width="9.140625" style="183" customWidth="1"/>
    <col min="4" max="4" width="13.5703125" style="158" customWidth="1"/>
    <col min="5" max="5" width="13.140625" style="158" customWidth="1"/>
    <col min="6" max="9" width="14.42578125" style="158" customWidth="1"/>
    <col min="10" max="10" width="15.140625" style="158" customWidth="1"/>
    <col min="11" max="16384" width="9.140625" style="154"/>
  </cols>
  <sheetData>
    <row r="1" spans="1:21" s="145" customFormat="1" ht="15.75" x14ac:dyDescent="0.25">
      <c r="A1" s="142" t="s">
        <v>275</v>
      </c>
      <c r="B1" s="143"/>
      <c r="C1" s="144"/>
      <c r="D1" s="144"/>
      <c r="E1" s="144"/>
      <c r="F1" s="144"/>
      <c r="G1" s="144"/>
      <c r="H1" s="144"/>
      <c r="I1" s="144"/>
    </row>
    <row r="2" spans="1:21" s="145" customFormat="1" ht="15.75" x14ac:dyDescent="0.25">
      <c r="A2" s="142" t="s">
        <v>269</v>
      </c>
      <c r="B2" s="146"/>
      <c r="C2" s="201" t="s">
        <v>276</v>
      </c>
      <c r="D2" s="201"/>
      <c r="E2" s="201"/>
      <c r="F2" s="201"/>
      <c r="G2" s="201"/>
      <c r="H2" s="201"/>
      <c r="I2" s="201"/>
      <c r="J2" s="201"/>
    </row>
    <row r="3" spans="1:21" s="145" customFormat="1" ht="15.75" x14ac:dyDescent="0.25">
      <c r="B3" s="146"/>
      <c r="C3" s="144"/>
      <c r="D3" s="144"/>
      <c r="E3" s="144"/>
      <c r="F3" s="144"/>
      <c r="G3" s="144"/>
      <c r="H3" s="144"/>
      <c r="I3" s="144"/>
      <c r="J3" s="147" t="s">
        <v>130</v>
      </c>
    </row>
    <row r="4" spans="1:21" s="145" customFormat="1" ht="15.75" x14ac:dyDescent="0.25">
      <c r="B4" s="142" t="s">
        <v>16</v>
      </c>
      <c r="C4" s="143"/>
      <c r="D4" s="144"/>
      <c r="E4" s="148" t="s">
        <v>79</v>
      </c>
      <c r="F4" s="144"/>
      <c r="G4" s="144"/>
      <c r="H4" s="144"/>
      <c r="I4" s="148"/>
      <c r="J4" s="144"/>
    </row>
    <row r="5" spans="1:21" x14ac:dyDescent="0.2">
      <c r="A5" s="149" t="s">
        <v>186</v>
      </c>
      <c r="B5" s="149" t="s">
        <v>17</v>
      </c>
      <c r="C5" s="150" t="s">
        <v>110</v>
      </c>
      <c r="D5" s="151" t="s">
        <v>285</v>
      </c>
      <c r="E5" s="151" t="s">
        <v>288</v>
      </c>
      <c r="F5" s="151" t="s">
        <v>282</v>
      </c>
      <c r="G5" s="152"/>
      <c r="H5" s="152"/>
      <c r="I5" s="152"/>
      <c r="J5" s="153"/>
    </row>
    <row r="6" spans="1:21" x14ac:dyDescent="0.2">
      <c r="A6" s="155" t="s">
        <v>164</v>
      </c>
      <c r="B6" s="155" t="s">
        <v>25</v>
      </c>
      <c r="C6" s="156"/>
      <c r="D6" s="176"/>
      <c r="E6" s="176"/>
      <c r="F6" s="176"/>
      <c r="G6" s="152"/>
      <c r="H6" s="152"/>
      <c r="I6" s="152"/>
      <c r="J6" s="154"/>
    </row>
    <row r="7" spans="1:21" x14ac:dyDescent="0.2">
      <c r="A7" s="155" t="s">
        <v>165</v>
      </c>
      <c r="B7" s="155" t="s">
        <v>42</v>
      </c>
      <c r="C7" s="156"/>
      <c r="D7" s="176"/>
      <c r="E7" s="176"/>
      <c r="F7" s="176"/>
      <c r="J7" s="154"/>
    </row>
    <row r="8" spans="1:21" x14ac:dyDescent="0.2">
      <c r="A8" s="155" t="s">
        <v>166</v>
      </c>
      <c r="B8" s="155" t="s">
        <v>43</v>
      </c>
      <c r="C8" s="156"/>
      <c r="D8" s="176"/>
      <c r="E8" s="176"/>
      <c r="F8" s="176"/>
      <c r="J8" s="154"/>
    </row>
    <row r="9" spans="1:21" ht="13.5" thickBot="1" x14ac:dyDescent="0.25">
      <c r="A9" s="155" t="s">
        <v>167</v>
      </c>
      <c r="B9" s="155" t="s">
        <v>26</v>
      </c>
      <c r="C9" s="156"/>
      <c r="D9" s="176"/>
      <c r="E9" s="176"/>
      <c r="F9" s="176"/>
      <c r="J9" s="154"/>
    </row>
    <row r="10" spans="1:21" ht="16.5" thickBot="1" x14ac:dyDescent="0.3">
      <c r="A10" s="199" t="s">
        <v>18</v>
      </c>
      <c r="B10" s="200"/>
      <c r="C10" s="159"/>
      <c r="D10" s="160">
        <f>SUM(D6:D9)</f>
        <v>0</v>
      </c>
      <c r="E10" s="160">
        <f>SUM(E6:E9)</f>
        <v>0</v>
      </c>
      <c r="F10" s="160">
        <f>SUM(F6:F9)</f>
        <v>0</v>
      </c>
      <c r="G10" s="161"/>
      <c r="H10" s="202" t="str">
        <f>IF(OR(ISERROR(Rating!D21),ISERROR(Rating_Bud!D21)),"Ikke tilstrekkelig utfylt skjema!","Skjemaet er tilstrekkelig utfylt for å avgi ratingscore, men alle kolonner (i både balansen og resultatregnskapet) skal fylles ut")</f>
        <v>Ikke tilstrekkelig utfylt skjema!</v>
      </c>
      <c r="I10" s="203"/>
      <c r="J10" s="203"/>
      <c r="K10" s="203"/>
      <c r="L10" s="203"/>
      <c r="M10" s="203"/>
      <c r="N10" s="203"/>
      <c r="O10" s="203"/>
      <c r="P10" s="203"/>
      <c r="Q10" s="203"/>
      <c r="R10" s="203"/>
      <c r="S10" s="203"/>
      <c r="T10" s="203"/>
      <c r="U10" s="204"/>
    </row>
    <row r="11" spans="1:21" x14ac:dyDescent="0.2">
      <c r="A11" s="155" t="s">
        <v>168</v>
      </c>
      <c r="B11" s="155" t="s">
        <v>29</v>
      </c>
      <c r="C11" s="162">
        <v>1</v>
      </c>
      <c r="D11" s="176"/>
      <c r="E11" s="176"/>
      <c r="F11" s="176"/>
      <c r="G11" s="161"/>
      <c r="H11" s="161"/>
      <c r="I11" s="161"/>
      <c r="J11" s="154"/>
    </row>
    <row r="12" spans="1:21" x14ac:dyDescent="0.2">
      <c r="A12" s="155" t="s">
        <v>169</v>
      </c>
      <c r="B12" s="155" t="s">
        <v>30</v>
      </c>
      <c r="C12" s="162">
        <v>2</v>
      </c>
      <c r="D12" s="176"/>
      <c r="E12" s="176"/>
      <c r="F12" s="176"/>
      <c r="G12" s="161"/>
      <c r="H12" s="161"/>
      <c r="I12" s="161"/>
      <c r="J12" s="154"/>
    </row>
    <row r="13" spans="1:21" x14ac:dyDescent="0.2">
      <c r="A13" s="155" t="s">
        <v>170</v>
      </c>
      <c r="B13" s="155" t="s">
        <v>44</v>
      </c>
      <c r="C13" s="162"/>
      <c r="D13" s="176"/>
      <c r="E13" s="176"/>
      <c r="F13" s="176"/>
      <c r="G13" s="161"/>
      <c r="H13" s="161"/>
      <c r="I13" s="161"/>
      <c r="J13" s="154"/>
    </row>
    <row r="14" spans="1:21" x14ac:dyDescent="0.2">
      <c r="A14" s="155" t="s">
        <v>171</v>
      </c>
      <c r="B14" s="155" t="s">
        <v>45</v>
      </c>
      <c r="C14" s="162">
        <v>3</v>
      </c>
      <c r="D14" s="176"/>
      <c r="E14" s="176"/>
      <c r="F14" s="176"/>
      <c r="G14" s="161"/>
      <c r="H14" s="161"/>
      <c r="I14" s="161"/>
      <c r="J14" s="154"/>
    </row>
    <row r="15" spans="1:21" x14ac:dyDescent="0.2">
      <c r="A15" s="155" t="s">
        <v>172</v>
      </c>
      <c r="B15" s="155" t="s">
        <v>28</v>
      </c>
      <c r="C15" s="162"/>
      <c r="D15" s="176"/>
      <c r="E15" s="176"/>
      <c r="F15" s="176"/>
      <c r="G15" s="161"/>
      <c r="H15" s="161"/>
      <c r="I15" s="161"/>
      <c r="J15" s="154"/>
    </row>
    <row r="16" spans="1:21" x14ac:dyDescent="0.2">
      <c r="A16" s="155" t="s">
        <v>173</v>
      </c>
      <c r="B16" s="155" t="s">
        <v>27</v>
      </c>
      <c r="C16" s="162">
        <v>4</v>
      </c>
      <c r="D16" s="176"/>
      <c r="E16" s="176"/>
      <c r="F16" s="176"/>
      <c r="G16" s="161"/>
      <c r="H16" s="161"/>
      <c r="I16" s="161"/>
      <c r="J16" s="154"/>
    </row>
    <row r="17" spans="1:10" x14ac:dyDescent="0.2">
      <c r="A17" s="199" t="s">
        <v>19</v>
      </c>
      <c r="B17" s="200"/>
      <c r="C17" s="159"/>
      <c r="D17" s="160">
        <f>SUM(D11:D16)</f>
        <v>0</v>
      </c>
      <c r="E17" s="160">
        <f>SUM(E11:E16)</f>
        <v>0</v>
      </c>
      <c r="F17" s="160">
        <f>SUM(F11:F16)</f>
        <v>0</v>
      </c>
      <c r="G17" s="161"/>
      <c r="H17" s="161"/>
      <c r="I17" s="161"/>
      <c r="J17" s="154"/>
    </row>
    <row r="18" spans="1:10" x14ac:dyDescent="0.2">
      <c r="A18" s="199" t="s">
        <v>20</v>
      </c>
      <c r="B18" s="200"/>
      <c r="C18" s="159"/>
      <c r="D18" s="160">
        <f>SUM(D10+D17)</f>
        <v>0</v>
      </c>
      <c r="E18" s="160">
        <f>SUM(E10+E17)</f>
        <v>0</v>
      </c>
      <c r="F18" s="160">
        <f>SUM(F10+F17)</f>
        <v>0</v>
      </c>
      <c r="G18" s="161"/>
      <c r="H18" s="161"/>
      <c r="I18" s="161"/>
      <c r="J18" s="154"/>
    </row>
    <row r="19" spans="1:10" x14ac:dyDescent="0.2">
      <c r="A19" s="197" t="s">
        <v>21</v>
      </c>
      <c r="B19" s="198"/>
      <c r="C19" s="150"/>
      <c r="D19" s="163"/>
      <c r="E19" s="164"/>
      <c r="F19" s="163"/>
      <c r="G19" s="152"/>
      <c r="H19" s="152"/>
      <c r="I19" s="152"/>
      <c r="J19" s="154"/>
    </row>
    <row r="20" spans="1:10" x14ac:dyDescent="0.2">
      <c r="A20" s="155" t="s">
        <v>174</v>
      </c>
      <c r="B20" s="155" t="s">
        <v>31</v>
      </c>
      <c r="C20" s="162"/>
      <c r="D20" s="176"/>
      <c r="E20" s="184"/>
      <c r="F20" s="176"/>
      <c r="J20" s="154"/>
    </row>
    <row r="21" spans="1:10" x14ac:dyDescent="0.2">
      <c r="A21" s="155" t="s">
        <v>175</v>
      </c>
      <c r="B21" s="155" t="s">
        <v>281</v>
      </c>
      <c r="C21" s="162"/>
      <c r="D21" s="176"/>
      <c r="E21" s="184"/>
      <c r="F21" s="176"/>
      <c r="J21" s="154"/>
    </row>
    <row r="22" spans="1:10" x14ac:dyDescent="0.2">
      <c r="A22" s="199" t="s">
        <v>22</v>
      </c>
      <c r="B22" s="200" t="s">
        <v>22</v>
      </c>
      <c r="C22" s="159"/>
      <c r="D22" s="160">
        <f>SUM(D20:D21)</f>
        <v>0</v>
      </c>
      <c r="E22" s="160">
        <f>SUM(E20:E21)</f>
        <v>0</v>
      </c>
      <c r="F22" s="160">
        <f>SUM(F20:F21)</f>
        <v>0</v>
      </c>
      <c r="G22" s="161"/>
      <c r="H22" s="161"/>
      <c r="I22" s="161"/>
      <c r="J22" s="154"/>
    </row>
    <row r="23" spans="1:10" x14ac:dyDescent="0.2">
      <c r="A23" s="155" t="s">
        <v>176</v>
      </c>
      <c r="B23" s="155" t="s">
        <v>32</v>
      </c>
      <c r="C23" s="162">
        <v>5</v>
      </c>
      <c r="D23" s="185"/>
      <c r="E23" s="185"/>
      <c r="F23" s="185"/>
      <c r="G23" s="161"/>
      <c r="H23" s="161"/>
      <c r="I23" s="161"/>
      <c r="J23" s="154"/>
    </row>
    <row r="24" spans="1:10" x14ac:dyDescent="0.2">
      <c r="A24" s="155" t="s">
        <v>177</v>
      </c>
      <c r="B24" s="155" t="s">
        <v>34</v>
      </c>
      <c r="C24" s="162">
        <v>6</v>
      </c>
      <c r="D24" s="176"/>
      <c r="E24" s="176"/>
      <c r="F24" s="176"/>
      <c r="H24" s="154"/>
      <c r="J24" s="154"/>
    </row>
    <row r="25" spans="1:10" x14ac:dyDescent="0.2">
      <c r="A25" s="199" t="s">
        <v>189</v>
      </c>
      <c r="B25" s="200" t="s">
        <v>47</v>
      </c>
      <c r="C25" s="159"/>
      <c r="D25" s="160">
        <f>SUM(D23:D24)</f>
        <v>0</v>
      </c>
      <c r="E25" s="160">
        <f>SUM(E23:E24)</f>
        <v>0</v>
      </c>
      <c r="F25" s="160">
        <f>SUM(F23:F24)</f>
        <v>0</v>
      </c>
      <c r="H25" s="154"/>
      <c r="J25" s="154"/>
    </row>
    <row r="26" spans="1:10" x14ac:dyDescent="0.2">
      <c r="A26" s="155" t="s">
        <v>178</v>
      </c>
      <c r="B26" s="155" t="s">
        <v>48</v>
      </c>
      <c r="C26" s="162">
        <v>7</v>
      </c>
      <c r="D26" s="176"/>
      <c r="E26" s="176"/>
      <c r="F26" s="176"/>
      <c r="J26" s="154"/>
    </row>
    <row r="27" spans="1:10" x14ac:dyDescent="0.2">
      <c r="A27" s="155" t="s">
        <v>179</v>
      </c>
      <c r="B27" s="155" t="s">
        <v>33</v>
      </c>
      <c r="C27" s="162"/>
      <c r="D27" s="176"/>
      <c r="E27" s="176"/>
      <c r="F27" s="176"/>
      <c r="J27" s="154"/>
    </row>
    <row r="28" spans="1:10" x14ac:dyDescent="0.2">
      <c r="A28" s="155" t="s">
        <v>179</v>
      </c>
      <c r="B28" s="155" t="s">
        <v>35</v>
      </c>
      <c r="C28" s="162"/>
      <c r="D28" s="176"/>
      <c r="E28" s="176"/>
      <c r="F28" s="176"/>
      <c r="J28" s="154"/>
    </row>
    <row r="29" spans="1:10" x14ac:dyDescent="0.2">
      <c r="A29" s="155" t="s">
        <v>180</v>
      </c>
      <c r="B29" s="155" t="s">
        <v>4</v>
      </c>
      <c r="C29" s="162"/>
      <c r="D29" s="176"/>
      <c r="E29" s="176"/>
      <c r="F29" s="176"/>
      <c r="J29" s="154"/>
    </row>
    <row r="30" spans="1:10" x14ac:dyDescent="0.2">
      <c r="A30" s="155" t="s">
        <v>181</v>
      </c>
      <c r="B30" s="155" t="s">
        <v>36</v>
      </c>
      <c r="C30" s="162"/>
      <c r="D30" s="176"/>
      <c r="E30" s="176"/>
      <c r="F30" s="176"/>
      <c r="J30" s="154"/>
    </row>
    <row r="31" spans="1:10" x14ac:dyDescent="0.2">
      <c r="A31" s="155" t="s">
        <v>182</v>
      </c>
      <c r="B31" s="155" t="s">
        <v>49</v>
      </c>
      <c r="C31" s="162">
        <v>8</v>
      </c>
      <c r="D31" s="176"/>
      <c r="E31" s="176"/>
      <c r="F31" s="176"/>
      <c r="J31" s="154"/>
    </row>
    <row r="32" spans="1:10" x14ac:dyDescent="0.2">
      <c r="A32" s="155" t="s">
        <v>183</v>
      </c>
      <c r="B32" s="155" t="s">
        <v>50</v>
      </c>
      <c r="C32" s="162">
        <v>9</v>
      </c>
      <c r="D32" s="176"/>
      <c r="E32" s="176"/>
      <c r="F32" s="176"/>
      <c r="J32" s="154"/>
    </row>
    <row r="33" spans="1:10" x14ac:dyDescent="0.2">
      <c r="A33" s="155" t="s">
        <v>184</v>
      </c>
      <c r="B33" s="155" t="s">
        <v>37</v>
      </c>
      <c r="C33" s="162"/>
      <c r="D33" s="176"/>
      <c r="E33" s="176"/>
      <c r="F33" s="176"/>
      <c r="J33" s="154"/>
    </row>
    <row r="34" spans="1:10" x14ac:dyDescent="0.2">
      <c r="A34" s="155" t="s">
        <v>185</v>
      </c>
      <c r="B34" s="155" t="s">
        <v>1</v>
      </c>
      <c r="C34" s="162">
        <v>10</v>
      </c>
      <c r="D34" s="176"/>
      <c r="E34" s="176"/>
      <c r="F34" s="176"/>
      <c r="J34" s="154"/>
    </row>
    <row r="35" spans="1:10" x14ac:dyDescent="0.2">
      <c r="A35" s="199" t="s">
        <v>23</v>
      </c>
      <c r="B35" s="200"/>
      <c r="C35" s="159"/>
      <c r="D35" s="160">
        <f>SUM(D26:D34)</f>
        <v>0</v>
      </c>
      <c r="E35" s="160">
        <f>SUM(E26:E34)</f>
        <v>0</v>
      </c>
      <c r="F35" s="160">
        <f>SUM(F26:F34)</f>
        <v>0</v>
      </c>
      <c r="G35" s="161"/>
      <c r="H35" s="161"/>
      <c r="I35" s="161"/>
      <c r="J35" s="154"/>
    </row>
    <row r="36" spans="1:10" x14ac:dyDescent="0.2">
      <c r="A36" s="199" t="s">
        <v>190</v>
      </c>
      <c r="B36" s="200"/>
      <c r="C36" s="159"/>
      <c r="D36" s="160">
        <f>SUM(D22+D25+D35)</f>
        <v>0</v>
      </c>
      <c r="E36" s="160">
        <f>SUM(E22+E25+E35)</f>
        <v>0</v>
      </c>
      <c r="F36" s="160">
        <f>SUM(F22+F25+F35)</f>
        <v>0</v>
      </c>
      <c r="G36" s="161"/>
      <c r="H36" s="161"/>
      <c r="I36" s="161"/>
      <c r="J36" s="154"/>
    </row>
    <row r="37" spans="1:10" s="145" customFormat="1" ht="15.75" x14ac:dyDescent="0.25">
      <c r="A37" s="142" t="s">
        <v>24</v>
      </c>
      <c r="B37" s="143"/>
      <c r="C37" s="144"/>
      <c r="D37" s="148"/>
      <c r="E37" s="144"/>
      <c r="F37" s="144"/>
      <c r="G37" s="144"/>
      <c r="H37" s="166" t="s">
        <v>78</v>
      </c>
      <c r="I37" s="167"/>
    </row>
    <row r="38" spans="1:10" s="171" customFormat="1" x14ac:dyDescent="0.2">
      <c r="A38" s="149" t="s">
        <v>186</v>
      </c>
      <c r="B38" s="168" t="s">
        <v>38</v>
      </c>
      <c r="C38" s="169"/>
      <c r="D38" s="151" t="s">
        <v>285</v>
      </c>
      <c r="E38" s="151" t="s">
        <v>288</v>
      </c>
      <c r="F38" s="151" t="s">
        <v>282</v>
      </c>
      <c r="G38" s="161"/>
      <c r="H38" s="151" t="s">
        <v>286</v>
      </c>
      <c r="I38" s="151" t="s">
        <v>284</v>
      </c>
      <c r="J38" s="170" t="s">
        <v>287</v>
      </c>
    </row>
    <row r="39" spans="1:10" s="171" customFormat="1" x14ac:dyDescent="0.2">
      <c r="A39" s="172" t="s">
        <v>131</v>
      </c>
      <c r="B39" s="155" t="s">
        <v>76</v>
      </c>
      <c r="C39" s="156"/>
      <c r="D39" s="176"/>
      <c r="E39" s="176"/>
      <c r="F39" s="176"/>
      <c r="G39" s="161"/>
      <c r="H39" s="176"/>
      <c r="I39" s="176"/>
      <c r="J39" s="176"/>
    </row>
    <row r="40" spans="1:10" s="171" customFormat="1" x14ac:dyDescent="0.2">
      <c r="A40" s="172" t="s">
        <v>132</v>
      </c>
      <c r="B40" s="155" t="s">
        <v>74</v>
      </c>
      <c r="C40" s="156"/>
      <c r="D40" s="176"/>
      <c r="E40" s="176"/>
      <c r="F40" s="176"/>
      <c r="G40" s="161"/>
      <c r="H40" s="176"/>
      <c r="I40" s="176"/>
      <c r="J40" s="176"/>
    </row>
    <row r="41" spans="1:10" s="171" customFormat="1" x14ac:dyDescent="0.2">
      <c r="A41" s="172" t="s">
        <v>133</v>
      </c>
      <c r="B41" s="155" t="s">
        <v>75</v>
      </c>
      <c r="C41" s="156"/>
      <c r="D41" s="176"/>
      <c r="E41" s="176"/>
      <c r="F41" s="176"/>
      <c r="G41" s="161"/>
      <c r="H41" s="176"/>
      <c r="I41" s="176"/>
      <c r="J41" s="176"/>
    </row>
    <row r="42" spans="1:10" s="171" customFormat="1" x14ac:dyDescent="0.2">
      <c r="A42" s="172" t="s">
        <v>51</v>
      </c>
      <c r="B42" s="155" t="s">
        <v>77</v>
      </c>
      <c r="C42" s="156"/>
      <c r="D42" s="176"/>
      <c r="E42" s="176"/>
      <c r="F42" s="176"/>
      <c r="G42" s="161"/>
      <c r="H42" s="176"/>
      <c r="I42" s="176"/>
      <c r="J42" s="176"/>
    </row>
    <row r="43" spans="1:10" x14ac:dyDescent="0.2">
      <c r="A43" s="172" t="s">
        <v>134</v>
      </c>
      <c r="B43" s="155" t="s">
        <v>40</v>
      </c>
      <c r="C43" s="156"/>
      <c r="D43" s="176"/>
      <c r="E43" s="176"/>
      <c r="F43" s="176"/>
      <c r="G43" s="161"/>
      <c r="H43" s="176"/>
      <c r="I43" s="176"/>
      <c r="J43" s="176"/>
    </row>
    <row r="44" spans="1:10" s="171" customFormat="1" x14ac:dyDescent="0.2">
      <c r="A44" s="172" t="s">
        <v>135</v>
      </c>
      <c r="B44" s="155" t="s">
        <v>3</v>
      </c>
      <c r="C44" s="156"/>
      <c r="D44" s="176"/>
      <c r="E44" s="176"/>
      <c r="F44" s="176"/>
      <c r="G44" s="161"/>
      <c r="H44" s="176"/>
      <c r="I44" s="176"/>
      <c r="J44" s="176"/>
    </row>
    <row r="45" spans="1:10" s="171" customFormat="1" x14ac:dyDescent="0.2">
      <c r="A45" s="172" t="s">
        <v>136</v>
      </c>
      <c r="B45" s="155" t="s">
        <v>39</v>
      </c>
      <c r="C45" s="156"/>
      <c r="D45" s="176"/>
      <c r="E45" s="176"/>
      <c r="F45" s="176"/>
      <c r="G45" s="161"/>
      <c r="H45" s="176"/>
      <c r="I45" s="176"/>
      <c r="J45" s="176"/>
    </row>
    <row r="46" spans="1:10" s="171" customFormat="1" x14ac:dyDescent="0.2">
      <c r="A46" s="172"/>
      <c r="B46" s="175"/>
      <c r="C46" s="156"/>
      <c r="D46" s="176"/>
      <c r="E46" s="176"/>
      <c r="F46" s="176"/>
      <c r="G46" s="161"/>
      <c r="H46" s="176"/>
      <c r="I46" s="176"/>
      <c r="J46" s="176"/>
    </row>
    <row r="47" spans="1:10" s="171" customFormat="1" x14ac:dyDescent="0.2">
      <c r="A47" s="199" t="s">
        <v>52</v>
      </c>
      <c r="B47" s="200"/>
      <c r="C47" s="159"/>
      <c r="D47" s="160">
        <f>SUM(D39:D46)</f>
        <v>0</v>
      </c>
      <c r="E47" s="160">
        <f t="shared" ref="E47:F47" si="0">SUM(E39:E46)</f>
        <v>0</v>
      </c>
      <c r="F47" s="160">
        <f t="shared" si="0"/>
        <v>0</v>
      </c>
      <c r="G47" s="161"/>
      <c r="H47" s="160">
        <f>SUM(H39:H46)</f>
        <v>0</v>
      </c>
      <c r="I47" s="160">
        <f t="shared" ref="I47" si="1">SUM(I39:I46)</f>
        <v>0</v>
      </c>
      <c r="J47" s="160">
        <f t="shared" ref="J47" si="2">SUM(J39:J46)</f>
        <v>0</v>
      </c>
    </row>
    <row r="48" spans="1:10" s="171" customFormat="1" x14ac:dyDescent="0.2">
      <c r="A48" s="149" t="s">
        <v>186</v>
      </c>
      <c r="B48" s="149" t="s">
        <v>41</v>
      </c>
      <c r="C48" s="150"/>
      <c r="D48" s="151" t="s">
        <v>285</v>
      </c>
      <c r="E48" s="151" t="s">
        <v>288</v>
      </c>
      <c r="F48" s="151" t="s">
        <v>282</v>
      </c>
      <c r="G48" s="161"/>
      <c r="H48" s="151" t="s">
        <v>286</v>
      </c>
      <c r="I48" s="151" t="s">
        <v>284</v>
      </c>
      <c r="J48" s="170" t="s">
        <v>287</v>
      </c>
    </row>
    <row r="49" spans="1:10" s="171" customFormat="1" x14ac:dyDescent="0.2">
      <c r="A49" s="155" t="s">
        <v>137</v>
      </c>
      <c r="B49" s="155" t="s">
        <v>53</v>
      </c>
      <c r="C49" s="156"/>
      <c r="D49" s="176"/>
      <c r="E49" s="186"/>
      <c r="F49" s="176"/>
      <c r="G49" s="161"/>
      <c r="H49" s="176"/>
      <c r="I49" s="176"/>
      <c r="J49" s="176"/>
    </row>
    <row r="50" spans="1:10" x14ac:dyDescent="0.2">
      <c r="A50" s="199" t="s">
        <v>54</v>
      </c>
      <c r="B50" s="200"/>
      <c r="C50" s="159"/>
      <c r="D50" s="160">
        <f>SUM(D49)</f>
        <v>0</v>
      </c>
      <c r="E50" s="160">
        <f>SUM(E49)</f>
        <v>0</v>
      </c>
      <c r="F50" s="160">
        <f>SUM(F49)</f>
        <v>0</v>
      </c>
      <c r="H50" s="160">
        <f>SUM(H49)</f>
        <v>0</v>
      </c>
      <c r="I50" s="160">
        <f>SUM(I49)</f>
        <v>0</v>
      </c>
      <c r="J50" s="160">
        <f>SUM(J49)</f>
        <v>0</v>
      </c>
    </row>
    <row r="51" spans="1:10" x14ac:dyDescent="0.2">
      <c r="A51" s="155" t="s">
        <v>138</v>
      </c>
      <c r="B51" s="155" t="s">
        <v>55</v>
      </c>
      <c r="C51" s="156"/>
      <c r="D51" s="176"/>
      <c r="E51" s="176"/>
      <c r="F51" s="176"/>
      <c r="H51" s="176"/>
      <c r="I51" s="176"/>
      <c r="J51" s="176"/>
    </row>
    <row r="52" spans="1:10" x14ac:dyDescent="0.2">
      <c r="A52" s="155" t="s">
        <v>139</v>
      </c>
      <c r="B52" s="155" t="s">
        <v>56</v>
      </c>
      <c r="C52" s="156"/>
      <c r="D52" s="176"/>
      <c r="E52" s="176"/>
      <c r="F52" s="176"/>
      <c r="H52" s="176"/>
      <c r="I52" s="176"/>
      <c r="J52" s="176"/>
    </row>
    <row r="53" spans="1:10" x14ac:dyDescent="0.2">
      <c r="A53" s="155" t="s">
        <v>140</v>
      </c>
      <c r="B53" s="155" t="s">
        <v>5</v>
      </c>
      <c r="C53" s="156"/>
      <c r="D53" s="176"/>
      <c r="E53" s="176"/>
      <c r="F53" s="176"/>
      <c r="H53" s="176"/>
      <c r="I53" s="176"/>
      <c r="J53" s="176"/>
    </row>
    <row r="54" spans="1:10" x14ac:dyDescent="0.2">
      <c r="A54" s="155" t="s">
        <v>141</v>
      </c>
      <c r="B54" s="155" t="s">
        <v>57</v>
      </c>
      <c r="C54" s="156"/>
      <c r="D54" s="176"/>
      <c r="E54" s="176"/>
      <c r="F54" s="176"/>
      <c r="H54" s="176"/>
      <c r="I54" s="176"/>
      <c r="J54" s="176"/>
    </row>
    <row r="55" spans="1:10" x14ac:dyDescent="0.2">
      <c r="A55" s="155" t="s">
        <v>142</v>
      </c>
      <c r="B55" s="155" t="s">
        <v>58</v>
      </c>
      <c r="C55" s="156"/>
      <c r="D55" s="176"/>
      <c r="E55" s="176"/>
      <c r="F55" s="176"/>
      <c r="H55" s="176"/>
      <c r="I55" s="176"/>
      <c r="J55" s="176"/>
    </row>
    <row r="56" spans="1:10" x14ac:dyDescent="0.2">
      <c r="A56" s="199" t="s">
        <v>59</v>
      </c>
      <c r="B56" s="200"/>
      <c r="C56" s="159"/>
      <c r="D56" s="160">
        <f>SUM(D51:D55)</f>
        <v>0</v>
      </c>
      <c r="E56" s="160">
        <f>SUM(E51:E55)</f>
        <v>0</v>
      </c>
      <c r="F56" s="160">
        <f>SUM(F51:F55)</f>
        <v>0</v>
      </c>
      <c r="H56" s="160">
        <f>SUM(H51:H55)</f>
        <v>0</v>
      </c>
      <c r="I56" s="160">
        <f>SUM(I51:I55)</f>
        <v>0</v>
      </c>
      <c r="J56" s="160">
        <f>SUM(J51:J55)</f>
        <v>0</v>
      </c>
    </row>
    <row r="57" spans="1:10" s="171" customFormat="1" x14ac:dyDescent="0.2">
      <c r="A57" s="155" t="s">
        <v>143</v>
      </c>
      <c r="B57" s="155" t="s">
        <v>6</v>
      </c>
      <c r="C57" s="156"/>
      <c r="D57" s="176"/>
      <c r="E57" s="176"/>
      <c r="F57" s="176"/>
      <c r="G57" s="161"/>
      <c r="H57" s="176"/>
      <c r="I57" s="176"/>
      <c r="J57" s="176"/>
    </row>
    <row r="58" spans="1:10" x14ac:dyDescent="0.2">
      <c r="A58" s="155" t="s">
        <v>144</v>
      </c>
      <c r="B58" s="155" t="s">
        <v>60</v>
      </c>
      <c r="C58" s="156"/>
      <c r="D58" s="176"/>
      <c r="E58" s="176"/>
      <c r="F58" s="176"/>
      <c r="G58" s="161"/>
      <c r="H58" s="176"/>
      <c r="I58" s="176"/>
      <c r="J58" s="176"/>
    </row>
    <row r="59" spans="1:10" s="171" customFormat="1" x14ac:dyDescent="0.2">
      <c r="A59" s="155" t="s">
        <v>145</v>
      </c>
      <c r="B59" s="155" t="s">
        <v>7</v>
      </c>
      <c r="C59" s="156"/>
      <c r="D59" s="176"/>
      <c r="E59" s="176"/>
      <c r="F59" s="176"/>
      <c r="G59" s="161"/>
      <c r="H59" s="176"/>
      <c r="I59" s="176"/>
      <c r="J59" s="176"/>
    </row>
    <row r="60" spans="1:10" s="171" customFormat="1" x14ac:dyDescent="0.2">
      <c r="A60" s="155" t="s">
        <v>146</v>
      </c>
      <c r="B60" s="155" t="s">
        <v>8</v>
      </c>
      <c r="C60" s="156"/>
      <c r="D60" s="176"/>
      <c r="E60" s="176"/>
      <c r="F60" s="176"/>
      <c r="G60" s="161"/>
      <c r="H60" s="176"/>
      <c r="I60" s="176"/>
      <c r="J60" s="176"/>
    </row>
    <row r="61" spans="1:10" s="171" customFormat="1" x14ac:dyDescent="0.2">
      <c r="A61" s="155" t="s">
        <v>147</v>
      </c>
      <c r="B61" s="155" t="s">
        <v>61</v>
      </c>
      <c r="C61" s="156"/>
      <c r="D61" s="176"/>
      <c r="E61" s="176"/>
      <c r="F61" s="176"/>
      <c r="G61" s="161"/>
      <c r="H61" s="176"/>
      <c r="I61" s="176"/>
      <c r="J61" s="176"/>
    </row>
    <row r="62" spans="1:10" x14ac:dyDescent="0.2">
      <c r="A62" s="155" t="s">
        <v>148</v>
      </c>
      <c r="B62" s="155" t="s">
        <v>9</v>
      </c>
      <c r="C62" s="156"/>
      <c r="D62" s="176"/>
      <c r="E62" s="176"/>
      <c r="F62" s="176"/>
      <c r="G62" s="161"/>
      <c r="H62" s="176"/>
      <c r="I62" s="176"/>
      <c r="J62" s="176"/>
    </row>
    <row r="63" spans="1:10" x14ac:dyDescent="0.2">
      <c r="A63" s="155" t="s">
        <v>149</v>
      </c>
      <c r="B63" s="155" t="s">
        <v>62</v>
      </c>
      <c r="C63" s="156"/>
      <c r="D63" s="176"/>
      <c r="E63" s="176"/>
      <c r="F63" s="176"/>
      <c r="G63" s="161"/>
      <c r="H63" s="176"/>
      <c r="I63" s="176"/>
      <c r="J63" s="176"/>
    </row>
    <row r="64" spans="1:10" x14ac:dyDescent="0.2">
      <c r="A64" s="155" t="s">
        <v>150</v>
      </c>
      <c r="B64" s="155" t="s">
        <v>10</v>
      </c>
      <c r="C64" s="156"/>
      <c r="D64" s="176"/>
      <c r="E64" s="176"/>
      <c r="F64" s="176"/>
      <c r="G64" s="161"/>
      <c r="H64" s="176"/>
      <c r="I64" s="176"/>
      <c r="J64" s="176"/>
    </row>
    <row r="65" spans="1:12" x14ac:dyDescent="0.2">
      <c r="A65" s="155" t="s">
        <v>151</v>
      </c>
      <c r="B65" s="155" t="s">
        <v>63</v>
      </c>
      <c r="C65" s="156"/>
      <c r="D65" s="176"/>
      <c r="E65" s="176"/>
      <c r="F65" s="176"/>
      <c r="G65" s="161"/>
      <c r="H65" s="176"/>
      <c r="I65" s="176"/>
      <c r="J65" s="176"/>
    </row>
    <row r="66" spans="1:12" s="171" customFormat="1" x14ac:dyDescent="0.2">
      <c r="A66" s="155" t="s">
        <v>152</v>
      </c>
      <c r="B66" s="155" t="s">
        <v>64</v>
      </c>
      <c r="C66" s="156"/>
      <c r="D66" s="176"/>
      <c r="E66" s="176"/>
      <c r="F66" s="176"/>
      <c r="G66" s="161"/>
      <c r="H66" s="176"/>
      <c r="I66" s="176"/>
      <c r="J66" s="176"/>
    </row>
    <row r="67" spans="1:12" x14ac:dyDescent="0.2">
      <c r="A67" s="155" t="s">
        <v>153</v>
      </c>
      <c r="B67" s="155" t="s">
        <v>65</v>
      </c>
      <c r="C67" s="156"/>
      <c r="D67" s="176"/>
      <c r="E67" s="176"/>
      <c r="F67" s="176"/>
      <c r="G67" s="161"/>
      <c r="H67" s="176"/>
      <c r="I67" s="176"/>
      <c r="J67" s="176"/>
    </row>
    <row r="68" spans="1:12" s="171" customFormat="1" x14ac:dyDescent="0.2">
      <c r="A68" s="155" t="s">
        <v>154</v>
      </c>
      <c r="B68" s="155" t="s">
        <v>11</v>
      </c>
      <c r="C68" s="156"/>
      <c r="D68" s="176"/>
      <c r="E68" s="176"/>
      <c r="F68" s="176"/>
      <c r="G68" s="161"/>
      <c r="H68" s="176"/>
      <c r="I68" s="176"/>
      <c r="J68" s="176"/>
    </row>
    <row r="69" spans="1:12" x14ac:dyDescent="0.2">
      <c r="A69" s="155" t="s">
        <v>155</v>
      </c>
      <c r="B69" s="155" t="s">
        <v>66</v>
      </c>
      <c r="C69" s="156"/>
      <c r="D69" s="176"/>
      <c r="E69" s="176"/>
      <c r="F69" s="176"/>
      <c r="G69" s="161"/>
      <c r="H69" s="176"/>
      <c r="I69" s="176"/>
      <c r="J69" s="176"/>
    </row>
    <row r="70" spans="1:12" x14ac:dyDescent="0.2">
      <c r="A70" s="155" t="s">
        <v>156</v>
      </c>
      <c r="B70" s="155" t="s">
        <v>12</v>
      </c>
      <c r="C70" s="156"/>
      <c r="D70" s="176"/>
      <c r="E70" s="176"/>
      <c r="F70" s="176"/>
      <c r="G70" s="161"/>
      <c r="H70" s="176"/>
      <c r="I70" s="176"/>
      <c r="J70" s="176"/>
    </row>
    <row r="71" spans="1:12" x14ac:dyDescent="0.2">
      <c r="A71" s="155" t="s">
        <v>157</v>
      </c>
      <c r="B71" s="155" t="s">
        <v>67</v>
      </c>
      <c r="C71" s="156"/>
      <c r="D71" s="176"/>
      <c r="E71" s="176"/>
      <c r="F71" s="176"/>
      <c r="G71" s="161"/>
      <c r="H71" s="176"/>
      <c r="I71" s="176"/>
      <c r="J71" s="176"/>
      <c r="L71" s="173"/>
    </row>
    <row r="72" spans="1:12" x14ac:dyDescent="0.2">
      <c r="A72" s="155" t="s">
        <v>158</v>
      </c>
      <c r="B72" s="155" t="s">
        <v>13</v>
      </c>
      <c r="C72" s="156"/>
      <c r="D72" s="176"/>
      <c r="E72" s="176"/>
      <c r="F72" s="176"/>
      <c r="G72" s="161"/>
      <c r="H72" s="176"/>
      <c r="I72" s="176"/>
      <c r="J72" s="176"/>
      <c r="L72" s="173"/>
    </row>
    <row r="73" spans="1:12" x14ac:dyDescent="0.2">
      <c r="A73" s="199" t="s">
        <v>68</v>
      </c>
      <c r="B73" s="200"/>
      <c r="C73" s="159"/>
      <c r="D73" s="160">
        <f>SUM(D57:D72)</f>
        <v>0</v>
      </c>
      <c r="E73" s="160">
        <f>SUM(E57:E72)</f>
        <v>0</v>
      </c>
      <c r="F73" s="160">
        <f>SUM(F57:F72)</f>
        <v>0</v>
      </c>
      <c r="G73" s="161"/>
      <c r="H73" s="160">
        <f>SUM(H57:H72)</f>
        <v>0</v>
      </c>
      <c r="I73" s="160">
        <f>SUM(I57:I72)</f>
        <v>0</v>
      </c>
      <c r="J73" s="160">
        <f>SUM(J57:J72)</f>
        <v>0</v>
      </c>
    </row>
    <row r="74" spans="1:12" x14ac:dyDescent="0.2">
      <c r="A74" s="155" t="s">
        <v>159</v>
      </c>
      <c r="B74" s="155" t="s">
        <v>70</v>
      </c>
      <c r="C74" s="156"/>
      <c r="D74" s="176"/>
      <c r="E74" s="176"/>
      <c r="F74" s="176"/>
      <c r="H74" s="176"/>
      <c r="I74" s="176"/>
      <c r="J74" s="176"/>
    </row>
    <row r="75" spans="1:12" x14ac:dyDescent="0.2">
      <c r="A75" s="155" t="s">
        <v>160</v>
      </c>
      <c r="B75" s="155" t="s">
        <v>71</v>
      </c>
      <c r="C75" s="156"/>
      <c r="D75" s="176"/>
      <c r="E75" s="176"/>
      <c r="F75" s="176"/>
      <c r="H75" s="176"/>
      <c r="I75" s="176"/>
      <c r="J75" s="176"/>
    </row>
    <row r="76" spans="1:12" x14ac:dyDescent="0.2">
      <c r="A76" s="155" t="s">
        <v>161</v>
      </c>
      <c r="B76" s="155" t="s">
        <v>72</v>
      </c>
      <c r="C76" s="156"/>
      <c r="D76" s="176"/>
      <c r="E76" s="176"/>
      <c r="F76" s="176"/>
      <c r="H76" s="176"/>
      <c r="I76" s="176"/>
      <c r="J76" s="176"/>
    </row>
    <row r="77" spans="1:12" x14ac:dyDescent="0.2">
      <c r="A77" s="155" t="s">
        <v>162</v>
      </c>
      <c r="B77" s="155" t="s">
        <v>14</v>
      </c>
      <c r="C77" s="156"/>
      <c r="D77" s="176"/>
      <c r="E77" s="176"/>
      <c r="F77" s="176"/>
      <c r="H77" s="176"/>
      <c r="I77" s="176"/>
      <c r="J77" s="176"/>
    </row>
    <row r="78" spans="1:12" s="171" customFormat="1" x14ac:dyDescent="0.2">
      <c r="A78" s="155" t="s">
        <v>163</v>
      </c>
      <c r="B78" s="155" t="s">
        <v>69</v>
      </c>
      <c r="C78" s="156"/>
      <c r="D78" s="185"/>
      <c r="E78" s="185"/>
      <c r="F78" s="185"/>
      <c r="G78" s="161"/>
      <c r="H78" s="185"/>
      <c r="I78" s="185"/>
      <c r="J78" s="185"/>
    </row>
    <row r="79" spans="1:12" s="171" customFormat="1" x14ac:dyDescent="0.2">
      <c r="A79" s="199" t="s">
        <v>73</v>
      </c>
      <c r="B79" s="200"/>
      <c r="C79" s="159"/>
      <c r="D79" s="160">
        <f>SUM(D74:D78)</f>
        <v>0</v>
      </c>
      <c r="E79" s="160">
        <f>SUM(E74:E78)</f>
        <v>0</v>
      </c>
      <c r="F79" s="160">
        <f>SUM(F74:F78)</f>
        <v>0</v>
      </c>
      <c r="G79" s="161"/>
      <c r="H79" s="160">
        <f>SUM(H74:H78)</f>
        <v>0</v>
      </c>
      <c r="I79" s="160">
        <f>SUM(I74:I78)</f>
        <v>0</v>
      </c>
      <c r="J79" s="160">
        <f>SUM(J74:J78)</f>
        <v>0</v>
      </c>
    </row>
    <row r="80" spans="1:12" s="171" customFormat="1" x14ac:dyDescent="0.2">
      <c r="A80" s="174" t="s">
        <v>191</v>
      </c>
      <c r="B80" s="175" t="s">
        <v>192</v>
      </c>
      <c r="C80" s="156"/>
      <c r="D80" s="176"/>
      <c r="E80" s="176"/>
      <c r="F80" s="176"/>
      <c r="G80" s="161"/>
      <c r="H80" s="176"/>
      <c r="I80" s="176"/>
      <c r="J80" s="176"/>
    </row>
    <row r="81" spans="1:10" s="171" customFormat="1" ht="13.5" thickBot="1" x14ac:dyDescent="0.25">
      <c r="A81" s="195" t="s">
        <v>193</v>
      </c>
      <c r="B81" s="196"/>
      <c r="C81" s="159"/>
      <c r="D81" s="160">
        <f>SUM(D80)</f>
        <v>0</v>
      </c>
      <c r="E81" s="160">
        <f>SUM(E80)</f>
        <v>0</v>
      </c>
      <c r="F81" s="160">
        <f>SUM(F80)</f>
        <v>0</v>
      </c>
      <c r="H81" s="160">
        <f>SUM(H80)</f>
        <v>0</v>
      </c>
      <c r="I81" s="160">
        <f>SUM(I80)</f>
        <v>0</v>
      </c>
      <c r="J81" s="160">
        <f>SUM(J80)</f>
        <v>0</v>
      </c>
    </row>
    <row r="82" spans="1:10" s="182" customFormat="1" ht="16.5" thickBot="1" x14ac:dyDescent="0.3">
      <c r="A82" s="177" t="s">
        <v>194</v>
      </c>
      <c r="B82" s="178" t="s">
        <v>195</v>
      </c>
      <c r="C82" s="179"/>
      <c r="D82" s="180">
        <f>SUM(D47-D50-D56-D73-D79-D81)</f>
        <v>0</v>
      </c>
      <c r="E82" s="180">
        <f>SUM(E47-E50-E56-E73-E79-E81)</f>
        <v>0</v>
      </c>
      <c r="F82" s="180">
        <f>SUM(F47-F50-F56-F73-F79-F81)</f>
        <v>0</v>
      </c>
      <c r="G82" s="181"/>
      <c r="H82" s="180">
        <f>SUM(H47-H50-H56-H73-H79-H81)</f>
        <v>0</v>
      </c>
      <c r="I82" s="180">
        <f>SUM(I47-I50-I56-I73-I79-I81)</f>
        <v>0</v>
      </c>
      <c r="J82" s="180">
        <f>SUM(J47-J50-J56-J73-J79-J81)</f>
        <v>0</v>
      </c>
    </row>
    <row r="83" spans="1:10" x14ac:dyDescent="0.2">
      <c r="A83" s="154" t="s">
        <v>2</v>
      </c>
      <c r="B83" s="154" t="s">
        <v>0</v>
      </c>
    </row>
    <row r="51011" spans="1:1" x14ac:dyDescent="0.2">
      <c r="A51011" s="154">
        <v>7</v>
      </c>
    </row>
  </sheetData>
  <sheetProtection sheet="1"/>
  <mergeCells count="16">
    <mergeCell ref="A73:B73"/>
    <mergeCell ref="A79:B79"/>
    <mergeCell ref="A81:B81"/>
    <mergeCell ref="A25:B25"/>
    <mergeCell ref="A35:B35"/>
    <mergeCell ref="A36:B36"/>
    <mergeCell ref="A47:B47"/>
    <mergeCell ref="A50:B50"/>
    <mergeCell ref="A56:B56"/>
    <mergeCell ref="A22:B22"/>
    <mergeCell ref="H10:U10"/>
    <mergeCell ref="C2:J2"/>
    <mergeCell ref="A10:B10"/>
    <mergeCell ref="A17:B17"/>
    <mergeCell ref="A18:B18"/>
    <mergeCell ref="A19:B19"/>
  </mergeCells>
  <pageMargins left="0.2" right="0.21" top="0.72" bottom="0.39370078740157483" header="0.51181102362204722" footer="0.51181102362204722"/>
  <pageSetup paperSize="9" scale="85" orientation="landscape" r:id="rId1"/>
  <headerFooter alignWithMargins="0">
    <oddFooter>Side &amp;P</oddFooter>
  </headerFooter>
  <rowBreaks count="1" manualBreakCount="1">
    <brk id="36"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95"/>
  <sheetViews>
    <sheetView topLeftCell="A42" workbookViewId="0">
      <selection activeCell="D74" sqref="D74"/>
    </sheetView>
  </sheetViews>
  <sheetFormatPr baseColWidth="10" defaultColWidth="11.42578125" defaultRowHeight="15" x14ac:dyDescent="0.25"/>
  <cols>
    <col min="1" max="1" width="22.85546875" customWidth="1"/>
    <col min="2" max="2" width="37.28515625" bestFit="1" customWidth="1"/>
    <col min="3" max="3" width="7.42578125" bestFit="1" customWidth="1"/>
    <col min="4" max="4" width="12.140625" bestFit="1" customWidth="1"/>
    <col min="5" max="5" width="12.5703125" bestFit="1" customWidth="1"/>
    <col min="6" max="6" width="12.140625" bestFit="1" customWidth="1"/>
  </cols>
  <sheetData>
    <row r="1" spans="1:10" ht="15.75" x14ac:dyDescent="0.25">
      <c r="A1" s="107" t="s">
        <v>275</v>
      </c>
      <c r="B1" s="108"/>
      <c r="C1" s="109"/>
      <c r="D1" s="109"/>
      <c r="E1" s="109"/>
      <c r="F1" s="109"/>
      <c r="G1" s="109"/>
      <c r="H1" s="109"/>
      <c r="I1" s="109"/>
      <c r="J1" s="98"/>
    </row>
    <row r="2" spans="1:10" ht="15.75" x14ac:dyDescent="0.25">
      <c r="A2" s="107" t="s">
        <v>187</v>
      </c>
      <c r="B2" s="110"/>
      <c r="C2" s="207" t="s">
        <v>15</v>
      </c>
      <c r="D2" s="207"/>
      <c r="E2" s="207"/>
      <c r="F2" s="207"/>
      <c r="G2" s="207"/>
      <c r="H2" s="207"/>
      <c r="I2" s="207"/>
      <c r="J2" s="207"/>
    </row>
    <row r="3" spans="1:10" ht="15.75" x14ac:dyDescent="0.25">
      <c r="A3" s="98"/>
      <c r="B3" s="110"/>
      <c r="C3" s="109"/>
      <c r="D3" s="109"/>
      <c r="E3" s="109"/>
      <c r="F3" s="109"/>
      <c r="G3" s="109"/>
      <c r="H3" s="109"/>
      <c r="I3" s="109"/>
      <c r="J3" s="111" t="s">
        <v>130</v>
      </c>
    </row>
    <row r="4" spans="1:10" ht="15.75" x14ac:dyDescent="0.25">
      <c r="A4" s="98"/>
      <c r="B4" s="107" t="s">
        <v>16</v>
      </c>
      <c r="C4" s="108"/>
      <c r="D4" s="109"/>
      <c r="E4" s="112" t="s">
        <v>79</v>
      </c>
      <c r="F4" s="109"/>
      <c r="G4" s="109"/>
      <c r="H4" s="109"/>
      <c r="I4" s="112"/>
      <c r="J4" s="109"/>
    </row>
    <row r="5" spans="1:10" x14ac:dyDescent="0.25">
      <c r="A5" s="113" t="s">
        <v>186</v>
      </c>
      <c r="B5" s="113" t="s">
        <v>17</v>
      </c>
      <c r="C5" s="114" t="s">
        <v>110</v>
      </c>
      <c r="D5" s="115" t="s">
        <v>250</v>
      </c>
      <c r="E5" s="115" t="s">
        <v>251</v>
      </c>
      <c r="F5" s="115" t="s">
        <v>252</v>
      </c>
      <c r="G5" s="116"/>
      <c r="H5" s="116"/>
      <c r="I5" s="116"/>
      <c r="J5" s="117"/>
    </row>
    <row r="6" spans="1:10" x14ac:dyDescent="0.25">
      <c r="A6" s="20" t="s">
        <v>164</v>
      </c>
      <c r="B6" s="20" t="s">
        <v>25</v>
      </c>
      <c r="C6" s="118"/>
      <c r="D6" s="119">
        <f>'Res1_Eliteserien_31.12'!D6+'Res2_Eliteserien_31.12'!D6+'Res3_Eliteserien_31.12'!D6</f>
        <v>0</v>
      </c>
      <c r="E6" s="119">
        <f>'Res1_Eliteserien_31.12'!E6+'Res2_Eliteserien_31.12'!E6+'Res3_Eliteserien_31.12'!E6</f>
        <v>0</v>
      </c>
      <c r="F6" s="119">
        <f>'Res1_Eliteserien_31.12'!F6+'Res2_Eliteserien_31.12'!F6+'Res3_Eliteserien_31.12'!F6</f>
        <v>0</v>
      </c>
      <c r="G6" s="116"/>
      <c r="H6" s="116"/>
      <c r="I6" s="116"/>
      <c r="J6" s="1"/>
    </row>
    <row r="7" spans="1:10" x14ac:dyDescent="0.25">
      <c r="A7" s="20" t="s">
        <v>165</v>
      </c>
      <c r="B7" s="20" t="s">
        <v>42</v>
      </c>
      <c r="C7" s="118"/>
      <c r="D7" s="119">
        <f>'Res1_Eliteserien_31.12'!D7+'Res2_Eliteserien_31.12'!D7+'Res3_Eliteserien_31.12'!D7</f>
        <v>0</v>
      </c>
      <c r="E7" s="119">
        <f>'Res1_Eliteserien_31.12'!E7+'Res2_Eliteserien_31.12'!E7+'Res3_Eliteserien_31.12'!E7</f>
        <v>0</v>
      </c>
      <c r="F7" s="119">
        <f>'Res1_Eliteserien_31.12'!F7+'Res2_Eliteserien_31.12'!F7+'Res3_Eliteserien_31.12'!F7</f>
        <v>0</v>
      </c>
      <c r="G7" s="120"/>
      <c r="H7" s="120"/>
      <c r="I7" s="120"/>
      <c r="J7" s="1"/>
    </row>
    <row r="8" spans="1:10" x14ac:dyDescent="0.25">
      <c r="A8" s="20" t="s">
        <v>166</v>
      </c>
      <c r="B8" s="20" t="s">
        <v>43</v>
      </c>
      <c r="C8" s="118"/>
      <c r="D8" s="119">
        <f>'Res1_Eliteserien_31.12'!D8+'Res2_Eliteserien_31.12'!D8+'Res3_Eliteserien_31.12'!D8</f>
        <v>0</v>
      </c>
      <c r="E8" s="119">
        <f>'Res1_Eliteserien_31.12'!E8+'Res2_Eliteserien_31.12'!E8+'Res3_Eliteserien_31.12'!E8</f>
        <v>0</v>
      </c>
      <c r="F8" s="119">
        <f>'Res1_Eliteserien_31.12'!F8+'Res2_Eliteserien_31.12'!F8+'Res3_Eliteserien_31.12'!F8</f>
        <v>0</v>
      </c>
      <c r="G8" s="120"/>
      <c r="H8" s="120"/>
      <c r="I8" s="120"/>
      <c r="J8" s="1"/>
    </row>
    <row r="9" spans="1:10" x14ac:dyDescent="0.25">
      <c r="A9" s="20" t="s">
        <v>167</v>
      </c>
      <c r="B9" s="20" t="s">
        <v>26</v>
      </c>
      <c r="C9" s="118"/>
      <c r="D9" s="119">
        <f>'Res1_Eliteserien_31.12'!D9+'Res2_Eliteserien_31.12'!D9+'Res3_Eliteserien_31.12'!D9</f>
        <v>0</v>
      </c>
      <c r="E9" s="119">
        <f>'Res1_Eliteserien_31.12'!E9+'Res2_Eliteserien_31.12'!E9+'Res3_Eliteserien_31.12'!E9</f>
        <v>0</v>
      </c>
      <c r="F9" s="119">
        <f>'Res1_Eliteserien_31.12'!F9+'Res2_Eliteserien_31.12'!F9+'Res3_Eliteserien_31.12'!F9</f>
        <v>0</v>
      </c>
      <c r="G9" s="120"/>
      <c r="H9" s="120"/>
      <c r="I9" s="120"/>
      <c r="J9" s="1"/>
    </row>
    <row r="10" spans="1:10" x14ac:dyDescent="0.25">
      <c r="A10" s="205" t="s">
        <v>18</v>
      </c>
      <c r="B10" s="206"/>
      <c r="C10" s="121"/>
      <c r="D10" s="122">
        <f>SUM(D6:D9)</f>
        <v>0</v>
      </c>
      <c r="E10" s="122">
        <f>SUM(E6:E9)</f>
        <v>0</v>
      </c>
      <c r="F10" s="122">
        <f>SUM(F6:F9)</f>
        <v>0</v>
      </c>
      <c r="G10" s="123"/>
      <c r="H10" s="123"/>
      <c r="I10" s="123"/>
      <c r="J10" s="1"/>
    </row>
    <row r="11" spans="1:10" x14ac:dyDescent="0.25">
      <c r="A11" s="20" t="s">
        <v>168</v>
      </c>
      <c r="B11" s="20" t="s">
        <v>29</v>
      </c>
      <c r="C11" s="124">
        <v>1</v>
      </c>
      <c r="D11" s="119">
        <f>'Res1_Eliteserien_31.12'!D11+'Res2_Eliteserien_31.12'!D11+'Res3_Eliteserien_31.12'!D11</f>
        <v>0</v>
      </c>
      <c r="E11" s="119">
        <f>'Res1_Eliteserien_31.12'!E11+'Res2_Eliteserien_31.12'!E11+'Res3_Eliteserien_31.12'!E11</f>
        <v>0</v>
      </c>
      <c r="F11" s="119">
        <f>'Res1_Eliteserien_31.12'!F11+'Res2_Eliteserien_31.12'!F11+'Res3_Eliteserien_31.12'!F11</f>
        <v>0</v>
      </c>
      <c r="G11" s="123"/>
      <c r="H11" s="123"/>
      <c r="I11" s="123"/>
      <c r="J11" s="1"/>
    </row>
    <row r="12" spans="1:10" x14ac:dyDescent="0.25">
      <c r="A12" s="20" t="s">
        <v>169</v>
      </c>
      <c r="B12" s="20" t="s">
        <v>30</v>
      </c>
      <c r="C12" s="124">
        <v>2</v>
      </c>
      <c r="D12" s="119">
        <f>'Res1_Eliteserien_31.12'!D12+'Res2_Eliteserien_31.12'!D12+'Res3_Eliteserien_31.12'!D12</f>
        <v>0</v>
      </c>
      <c r="E12" s="119">
        <f>'Res1_Eliteserien_31.12'!E12+'Res2_Eliteserien_31.12'!E12+'Res3_Eliteserien_31.12'!E12</f>
        <v>0</v>
      </c>
      <c r="F12" s="119">
        <f>'Res1_Eliteserien_31.12'!F12+'Res2_Eliteserien_31.12'!F12+'Res3_Eliteserien_31.12'!F12</f>
        <v>0</v>
      </c>
      <c r="G12" s="123"/>
      <c r="H12" s="123"/>
      <c r="I12" s="123"/>
      <c r="J12" s="1"/>
    </row>
    <row r="13" spans="1:10" x14ac:dyDescent="0.25">
      <c r="A13" s="20" t="s">
        <v>170</v>
      </c>
      <c r="B13" s="20" t="s">
        <v>44</v>
      </c>
      <c r="C13" s="124"/>
      <c r="D13" s="119">
        <f>'Res1_Eliteserien_31.12'!D13+'Res2_Eliteserien_31.12'!D13+'Res3_Eliteserien_31.12'!D13</f>
        <v>0</v>
      </c>
      <c r="E13" s="119">
        <f>'Res1_Eliteserien_31.12'!E13+'Res2_Eliteserien_31.12'!E13+'Res3_Eliteserien_31.12'!E13</f>
        <v>0</v>
      </c>
      <c r="F13" s="119">
        <f>'Res1_Eliteserien_31.12'!F13+'Res2_Eliteserien_31.12'!F13+'Res3_Eliteserien_31.12'!F13</f>
        <v>0</v>
      </c>
      <c r="G13" s="123"/>
      <c r="H13" s="123"/>
      <c r="I13" s="123"/>
      <c r="J13" s="1"/>
    </row>
    <row r="14" spans="1:10" x14ac:dyDescent="0.25">
      <c r="A14" s="20" t="s">
        <v>171</v>
      </c>
      <c r="B14" s="20" t="s">
        <v>45</v>
      </c>
      <c r="C14" s="124">
        <v>3</v>
      </c>
      <c r="D14" s="119">
        <f>'Res1_Eliteserien_31.12'!D14+'Res2_Eliteserien_31.12'!D14+'Res3_Eliteserien_31.12'!D14</f>
        <v>0</v>
      </c>
      <c r="E14" s="119">
        <f>'Res1_Eliteserien_31.12'!E14+'Res2_Eliteserien_31.12'!E14+'Res3_Eliteserien_31.12'!E14</f>
        <v>0</v>
      </c>
      <c r="F14" s="119">
        <f>'Res1_Eliteserien_31.12'!F14+'Res2_Eliteserien_31.12'!F14+'Res3_Eliteserien_31.12'!F14</f>
        <v>0</v>
      </c>
      <c r="G14" s="123"/>
      <c r="H14" s="123"/>
      <c r="I14" s="123"/>
      <c r="J14" s="1"/>
    </row>
    <row r="15" spans="1:10" x14ac:dyDescent="0.25">
      <c r="A15" s="20" t="s">
        <v>172</v>
      </c>
      <c r="B15" s="20" t="s">
        <v>28</v>
      </c>
      <c r="C15" s="124"/>
      <c r="D15" s="119">
        <f>'Res1_Eliteserien_31.12'!D15+'Res2_Eliteserien_31.12'!D15+'Res3_Eliteserien_31.12'!D15</f>
        <v>0</v>
      </c>
      <c r="E15" s="119">
        <f>'Res1_Eliteserien_31.12'!E15+'Res2_Eliteserien_31.12'!E15+'Res3_Eliteserien_31.12'!E15</f>
        <v>0</v>
      </c>
      <c r="F15" s="119">
        <f>'Res1_Eliteserien_31.12'!F15+'Res2_Eliteserien_31.12'!F15+'Res3_Eliteserien_31.12'!F15</f>
        <v>0</v>
      </c>
      <c r="G15" s="123"/>
      <c r="H15" s="123"/>
      <c r="I15" s="123"/>
      <c r="J15" s="1"/>
    </row>
    <row r="16" spans="1:10" x14ac:dyDescent="0.25">
      <c r="A16" s="20" t="s">
        <v>173</v>
      </c>
      <c r="B16" s="20" t="s">
        <v>27</v>
      </c>
      <c r="C16" s="124">
        <v>4</v>
      </c>
      <c r="D16" s="119">
        <f>'Res1_Eliteserien_31.12'!D16+'Res2_Eliteserien_31.12'!D16+'Res3_Eliteserien_31.12'!D16</f>
        <v>0</v>
      </c>
      <c r="E16" s="119">
        <f>'Res1_Eliteserien_31.12'!E16+'Res2_Eliteserien_31.12'!E16+'Res3_Eliteserien_31.12'!E16</f>
        <v>0</v>
      </c>
      <c r="F16" s="119">
        <f>'Res1_Eliteserien_31.12'!F16+'Res2_Eliteserien_31.12'!F16+'Res3_Eliteserien_31.12'!F16</f>
        <v>0</v>
      </c>
      <c r="G16" s="123"/>
      <c r="H16" s="123"/>
      <c r="I16" s="123"/>
      <c r="J16" s="1"/>
    </row>
    <row r="17" spans="1:10" x14ac:dyDescent="0.25">
      <c r="A17" s="208" t="s">
        <v>19</v>
      </c>
      <c r="B17" s="208"/>
      <c r="C17" s="121"/>
      <c r="D17" s="122">
        <f>SUM(D11:D16)</f>
        <v>0</v>
      </c>
      <c r="E17" s="122">
        <f>SUM(E11:E16)</f>
        <v>0</v>
      </c>
      <c r="F17" s="122">
        <f>SUM(F11:F16)</f>
        <v>0</v>
      </c>
      <c r="G17" s="123"/>
      <c r="H17" s="123"/>
      <c r="I17" s="123"/>
      <c r="J17" s="1"/>
    </row>
    <row r="18" spans="1:10" x14ac:dyDescent="0.25">
      <c r="A18" s="208" t="s">
        <v>20</v>
      </c>
      <c r="B18" s="208"/>
      <c r="C18" s="121"/>
      <c r="D18" s="122">
        <f>SUM(D10+D17)</f>
        <v>0</v>
      </c>
      <c r="E18" s="122">
        <f>SUM(E10+E17)</f>
        <v>0</v>
      </c>
      <c r="F18" s="122">
        <f>SUM(F10+F17)</f>
        <v>0</v>
      </c>
      <c r="G18" s="123"/>
      <c r="H18" s="123"/>
      <c r="I18" s="123"/>
      <c r="J18" s="1"/>
    </row>
    <row r="19" spans="1:10" x14ac:dyDescent="0.25">
      <c r="A19" s="209" t="s">
        <v>21</v>
      </c>
      <c r="B19" s="210"/>
      <c r="C19" s="114"/>
      <c r="D19" s="125"/>
      <c r="E19" s="126"/>
      <c r="F19" s="125"/>
      <c r="G19" s="116"/>
      <c r="H19" s="116"/>
      <c r="I19" s="116"/>
      <c r="J19" s="1"/>
    </row>
    <row r="20" spans="1:10" x14ac:dyDescent="0.25">
      <c r="A20" s="20" t="s">
        <v>174</v>
      </c>
      <c r="B20" s="20" t="s">
        <v>31</v>
      </c>
      <c r="C20" s="124"/>
      <c r="D20" s="119">
        <f>'Res1_Eliteserien_31.12'!D20+'Res2_Eliteserien_31.12'!D20+'Res3_Eliteserien_31.12'!D20</f>
        <v>0</v>
      </c>
      <c r="E20" s="119">
        <f>'Res1_Eliteserien_31.12'!E20+'Res2_Eliteserien_31.12'!E20+'Res3_Eliteserien_31.12'!E20</f>
        <v>0</v>
      </c>
      <c r="F20" s="119">
        <f>'Res1_Eliteserien_31.12'!F20+'Res2_Eliteserien_31.12'!F20+'Res3_Eliteserien_31.12'!F20</f>
        <v>0</v>
      </c>
      <c r="G20" s="120"/>
      <c r="H20" s="120"/>
      <c r="I20" s="120"/>
      <c r="J20" s="1"/>
    </row>
    <row r="21" spans="1:10" x14ac:dyDescent="0.25">
      <c r="A21" s="20" t="s">
        <v>175</v>
      </c>
      <c r="B21" s="20" t="s">
        <v>46</v>
      </c>
      <c r="C21" s="124"/>
      <c r="D21" s="119">
        <f>'Res1_Eliteserien_31.12'!D21+'Res2_Eliteserien_31.12'!D21+'Res3_Eliteserien_31.12'!D21</f>
        <v>0</v>
      </c>
      <c r="E21" s="119">
        <f>'Res1_Eliteserien_31.12'!E21+'Res2_Eliteserien_31.12'!E21+'Res3_Eliteserien_31.12'!E21</f>
        <v>0</v>
      </c>
      <c r="F21" s="119">
        <f>'Res1_Eliteserien_31.12'!F21+'Res2_Eliteserien_31.12'!F21+'Res3_Eliteserien_31.12'!F21</f>
        <v>0</v>
      </c>
      <c r="G21" s="120"/>
      <c r="H21" s="120"/>
      <c r="I21" s="120"/>
      <c r="J21" s="1"/>
    </row>
    <row r="22" spans="1:10" x14ac:dyDescent="0.25">
      <c r="A22" s="205" t="s">
        <v>22</v>
      </c>
      <c r="B22" s="206" t="s">
        <v>22</v>
      </c>
      <c r="C22" s="121"/>
      <c r="D22" s="122">
        <f>SUM(D20:D21)</f>
        <v>0</v>
      </c>
      <c r="E22" s="122">
        <f>SUM(E20:E21)</f>
        <v>0</v>
      </c>
      <c r="F22" s="122">
        <f>SUM(F20:F21)</f>
        <v>0</v>
      </c>
      <c r="G22" s="123"/>
      <c r="H22" s="123"/>
      <c r="I22" s="123"/>
      <c r="J22" s="1"/>
    </row>
    <row r="23" spans="1:10" x14ac:dyDescent="0.25">
      <c r="A23" s="20" t="s">
        <v>176</v>
      </c>
      <c r="B23" s="20" t="s">
        <v>32</v>
      </c>
      <c r="C23" s="124">
        <v>5</v>
      </c>
      <c r="D23" s="119">
        <f>'Res1_Eliteserien_31.12'!D23+'Res2_Eliteserien_31.12'!D23+'Res3_Eliteserien_31.12'!D23</f>
        <v>0</v>
      </c>
      <c r="E23" s="119">
        <f>'Res1_Eliteserien_31.12'!E23+'Res2_Eliteserien_31.12'!E23+'Res3_Eliteserien_31.12'!E23</f>
        <v>0</v>
      </c>
      <c r="F23" s="119">
        <f>'Res1_Eliteserien_31.12'!F23+'Res2_Eliteserien_31.12'!F23+'Res3_Eliteserien_31.12'!F23</f>
        <v>0</v>
      </c>
      <c r="G23" s="123"/>
      <c r="H23" s="123"/>
      <c r="I23" s="123"/>
      <c r="J23" s="1"/>
    </row>
    <row r="24" spans="1:10" x14ac:dyDescent="0.25">
      <c r="A24" s="20" t="s">
        <v>177</v>
      </c>
      <c r="B24" s="20" t="s">
        <v>34</v>
      </c>
      <c r="C24" s="124">
        <v>6</v>
      </c>
      <c r="D24" s="119">
        <f>'Res1_Eliteserien_31.12'!D24+'Res2_Eliteserien_31.12'!D24+'Res3_Eliteserien_31.12'!D24</f>
        <v>0</v>
      </c>
      <c r="E24" s="119">
        <f>'Res1_Eliteserien_31.12'!E24+'Res2_Eliteserien_31.12'!E24+'Res3_Eliteserien_31.12'!E24</f>
        <v>0</v>
      </c>
      <c r="F24" s="119">
        <f>'Res1_Eliteserien_31.12'!F24+'Res2_Eliteserien_31.12'!F24+'Res3_Eliteserien_31.12'!F24</f>
        <v>0</v>
      </c>
      <c r="G24" s="120"/>
      <c r="H24" s="1"/>
      <c r="I24" s="120"/>
      <c r="J24" s="1"/>
    </row>
    <row r="25" spans="1:10" x14ac:dyDescent="0.25">
      <c r="A25" s="205" t="s">
        <v>189</v>
      </c>
      <c r="B25" s="206" t="s">
        <v>47</v>
      </c>
      <c r="C25" s="121"/>
      <c r="D25" s="122">
        <f>SUM(D23:D24)</f>
        <v>0</v>
      </c>
      <c r="E25" s="122">
        <f>SUM(E23:E24)</f>
        <v>0</v>
      </c>
      <c r="F25" s="122">
        <f>SUM(F23:F24)</f>
        <v>0</v>
      </c>
      <c r="G25" s="120"/>
      <c r="H25" s="1"/>
      <c r="I25" s="120"/>
      <c r="J25" s="1"/>
    </row>
    <row r="26" spans="1:10" x14ac:dyDescent="0.25">
      <c r="A26" s="20" t="s">
        <v>178</v>
      </c>
      <c r="B26" s="20" t="s">
        <v>48</v>
      </c>
      <c r="C26" s="124">
        <v>7</v>
      </c>
      <c r="D26" s="119">
        <f>'Res1_Eliteserien_31.12'!D26+'Res2_Eliteserien_31.12'!D26+'Res3_Eliteserien_31.12'!D26</f>
        <v>0</v>
      </c>
      <c r="E26" s="119">
        <f>'Res1_Eliteserien_31.12'!E26+'Res2_Eliteserien_31.12'!E26+'Res3_Eliteserien_31.12'!E26</f>
        <v>0</v>
      </c>
      <c r="F26" s="119">
        <f>'Res1_Eliteserien_31.12'!F26+'Res2_Eliteserien_31.12'!F26+'Res3_Eliteserien_31.12'!F26</f>
        <v>0</v>
      </c>
      <c r="G26" s="120"/>
      <c r="H26" s="120"/>
      <c r="I26" s="120"/>
      <c r="J26" s="1"/>
    </row>
    <row r="27" spans="1:10" x14ac:dyDescent="0.25">
      <c r="A27" s="20" t="s">
        <v>179</v>
      </c>
      <c r="B27" s="20" t="s">
        <v>33</v>
      </c>
      <c r="C27" s="124"/>
      <c r="D27" s="119">
        <f>'Res1_Eliteserien_31.12'!D27+'Res2_Eliteserien_31.12'!D27+'Res3_Eliteserien_31.12'!D27</f>
        <v>0</v>
      </c>
      <c r="E27" s="119">
        <f>'Res1_Eliteserien_31.12'!E27+'Res2_Eliteserien_31.12'!E27+'Res3_Eliteserien_31.12'!E27</f>
        <v>0</v>
      </c>
      <c r="F27" s="119">
        <f>'Res1_Eliteserien_31.12'!F27+'Res2_Eliteserien_31.12'!F27+'Res3_Eliteserien_31.12'!F27</f>
        <v>0</v>
      </c>
      <c r="G27" s="120"/>
      <c r="H27" s="120"/>
      <c r="I27" s="120"/>
      <c r="J27" s="1"/>
    </row>
    <row r="28" spans="1:10" x14ac:dyDescent="0.25">
      <c r="A28" s="20" t="s">
        <v>179</v>
      </c>
      <c r="B28" s="20" t="s">
        <v>35</v>
      </c>
      <c r="C28" s="124"/>
      <c r="D28" s="119">
        <f>'Res1_Eliteserien_31.12'!D28+'Res2_Eliteserien_31.12'!D28+'Res3_Eliteserien_31.12'!D28</f>
        <v>0</v>
      </c>
      <c r="E28" s="119">
        <f>'Res1_Eliteserien_31.12'!E28+'Res2_Eliteserien_31.12'!E28+'Res3_Eliteserien_31.12'!E28</f>
        <v>0</v>
      </c>
      <c r="F28" s="119">
        <f>'Res1_Eliteserien_31.12'!F28+'Res2_Eliteserien_31.12'!F28+'Res3_Eliteserien_31.12'!F28</f>
        <v>0</v>
      </c>
      <c r="G28" s="120"/>
      <c r="H28" s="120"/>
      <c r="I28" s="120"/>
      <c r="J28" s="1"/>
    </row>
    <row r="29" spans="1:10" x14ac:dyDescent="0.25">
      <c r="A29" s="20" t="s">
        <v>180</v>
      </c>
      <c r="B29" s="20" t="s">
        <v>4</v>
      </c>
      <c r="C29" s="124"/>
      <c r="D29" s="119">
        <f>'Res1_Eliteserien_31.12'!D29+'Res2_Eliteserien_31.12'!D29+'Res3_Eliteserien_31.12'!D29</f>
        <v>0</v>
      </c>
      <c r="E29" s="119">
        <f>'Res1_Eliteserien_31.12'!E29+'Res2_Eliteserien_31.12'!E29+'Res3_Eliteserien_31.12'!E29</f>
        <v>0</v>
      </c>
      <c r="F29" s="119">
        <f>'Res1_Eliteserien_31.12'!F29+'Res2_Eliteserien_31.12'!F29+'Res3_Eliteserien_31.12'!F29</f>
        <v>0</v>
      </c>
      <c r="G29" s="120"/>
      <c r="H29" s="120"/>
      <c r="I29" s="120"/>
      <c r="J29" s="1"/>
    </row>
    <row r="30" spans="1:10" x14ac:dyDescent="0.25">
      <c r="A30" s="20" t="s">
        <v>181</v>
      </c>
      <c r="B30" s="20" t="s">
        <v>36</v>
      </c>
      <c r="C30" s="124"/>
      <c r="D30" s="119">
        <f>'Res1_Eliteserien_31.12'!D30+'Res2_Eliteserien_31.12'!D30+'Res3_Eliteserien_31.12'!D30</f>
        <v>0</v>
      </c>
      <c r="E30" s="119">
        <f>'Res1_Eliteserien_31.12'!E30+'Res2_Eliteserien_31.12'!E30+'Res3_Eliteserien_31.12'!E30</f>
        <v>0</v>
      </c>
      <c r="F30" s="119">
        <f>'Res1_Eliteserien_31.12'!F30+'Res2_Eliteserien_31.12'!F30+'Res3_Eliteserien_31.12'!F30</f>
        <v>0</v>
      </c>
      <c r="G30" s="120"/>
      <c r="H30" s="120"/>
      <c r="I30" s="120"/>
      <c r="J30" s="1"/>
    </row>
    <row r="31" spans="1:10" x14ac:dyDescent="0.25">
      <c r="A31" s="20" t="s">
        <v>182</v>
      </c>
      <c r="B31" s="20" t="s">
        <v>49</v>
      </c>
      <c r="C31" s="124">
        <v>8</v>
      </c>
      <c r="D31" s="119">
        <f>'Res1_Eliteserien_31.12'!D31+'Res2_Eliteserien_31.12'!D31+'Res3_Eliteserien_31.12'!D31</f>
        <v>0</v>
      </c>
      <c r="E31" s="119">
        <f>'Res1_Eliteserien_31.12'!E31+'Res2_Eliteserien_31.12'!E31+'Res3_Eliteserien_31.12'!E31</f>
        <v>0</v>
      </c>
      <c r="F31" s="119">
        <f>'Res1_Eliteserien_31.12'!F31+'Res2_Eliteserien_31.12'!F31+'Res3_Eliteserien_31.12'!F31</f>
        <v>0</v>
      </c>
      <c r="G31" s="120"/>
      <c r="H31" s="120"/>
      <c r="I31" s="120"/>
      <c r="J31" s="1"/>
    </row>
    <row r="32" spans="1:10" x14ac:dyDescent="0.25">
      <c r="A32" s="20" t="s">
        <v>183</v>
      </c>
      <c r="B32" s="20" t="s">
        <v>50</v>
      </c>
      <c r="C32" s="124">
        <v>9</v>
      </c>
      <c r="D32" s="119">
        <f>'Res1_Eliteserien_31.12'!D32+'Res2_Eliteserien_31.12'!D32+'Res3_Eliteserien_31.12'!D32</f>
        <v>0</v>
      </c>
      <c r="E32" s="119">
        <f>'Res1_Eliteserien_31.12'!E32+'Res2_Eliteserien_31.12'!E32+'Res3_Eliteserien_31.12'!E32</f>
        <v>0</v>
      </c>
      <c r="F32" s="119">
        <f>'Res1_Eliteserien_31.12'!F32+'Res2_Eliteserien_31.12'!F32+'Res3_Eliteserien_31.12'!F32</f>
        <v>0</v>
      </c>
      <c r="G32" s="120"/>
      <c r="H32" s="120"/>
      <c r="I32" s="120"/>
      <c r="J32" s="1"/>
    </row>
    <row r="33" spans="1:10" x14ac:dyDescent="0.25">
      <c r="A33" s="20" t="s">
        <v>184</v>
      </c>
      <c r="B33" s="20" t="s">
        <v>37</v>
      </c>
      <c r="C33" s="124"/>
      <c r="D33" s="119">
        <f>'Res1_Eliteserien_31.12'!D33+'Res2_Eliteserien_31.12'!D33+'Res3_Eliteserien_31.12'!D33</f>
        <v>0</v>
      </c>
      <c r="E33" s="119">
        <f>'Res1_Eliteserien_31.12'!E33+'Res2_Eliteserien_31.12'!E33+'Res3_Eliteserien_31.12'!E33</f>
        <v>0</v>
      </c>
      <c r="F33" s="119">
        <f>'Res1_Eliteserien_31.12'!F33+'Res2_Eliteserien_31.12'!F33+'Res3_Eliteserien_31.12'!F33</f>
        <v>0</v>
      </c>
      <c r="G33" s="120"/>
      <c r="H33" s="120"/>
      <c r="I33" s="120"/>
      <c r="J33" s="1"/>
    </row>
    <row r="34" spans="1:10" x14ac:dyDescent="0.25">
      <c r="A34" s="20" t="s">
        <v>185</v>
      </c>
      <c r="B34" s="20" t="s">
        <v>1</v>
      </c>
      <c r="C34" s="124">
        <v>10</v>
      </c>
      <c r="D34" s="119">
        <f>'Res1_Eliteserien_31.12'!D34+'Res2_Eliteserien_31.12'!D34+'Res3_Eliteserien_31.12'!D34</f>
        <v>0</v>
      </c>
      <c r="E34" s="119">
        <f>'Res1_Eliteserien_31.12'!E34+'Res2_Eliteserien_31.12'!E34+'Res3_Eliteserien_31.12'!E34</f>
        <v>0</v>
      </c>
      <c r="F34" s="119">
        <f>'Res1_Eliteserien_31.12'!F34+'Res2_Eliteserien_31.12'!F34+'Res3_Eliteserien_31.12'!F34</f>
        <v>0</v>
      </c>
      <c r="G34" s="120"/>
      <c r="H34" s="120"/>
      <c r="I34" s="120"/>
      <c r="J34" s="1"/>
    </row>
    <row r="35" spans="1:10" x14ac:dyDescent="0.25">
      <c r="A35" s="205" t="s">
        <v>23</v>
      </c>
      <c r="B35" s="206"/>
      <c r="C35" s="121"/>
      <c r="D35" s="122">
        <f>SUM(D26:D34)</f>
        <v>0</v>
      </c>
      <c r="E35" s="122">
        <f>SUM(E26:E34)</f>
        <v>0</v>
      </c>
      <c r="F35" s="122">
        <f>SUM(F26:F34)</f>
        <v>0</v>
      </c>
      <c r="G35" s="123"/>
      <c r="H35" s="123"/>
      <c r="I35" s="123"/>
      <c r="J35" s="1"/>
    </row>
    <row r="36" spans="1:10" x14ac:dyDescent="0.25">
      <c r="A36" s="205" t="s">
        <v>190</v>
      </c>
      <c r="B36" s="206"/>
      <c r="C36" s="121"/>
      <c r="D36" s="122">
        <f>SUM(D22+D25+D35)</f>
        <v>0</v>
      </c>
      <c r="E36" s="122">
        <f>SUM(E22+E25+E35)</f>
        <v>0</v>
      </c>
      <c r="F36" s="122">
        <f>SUM(F22+F25+F35)</f>
        <v>0</v>
      </c>
      <c r="G36" s="123"/>
      <c r="H36" s="123"/>
      <c r="I36" s="123"/>
      <c r="J36" s="1"/>
    </row>
    <row r="37" spans="1:10" ht="15.75" x14ac:dyDescent="0.25">
      <c r="A37" s="107" t="s">
        <v>24</v>
      </c>
      <c r="B37" s="108"/>
      <c r="C37" s="109"/>
      <c r="D37" s="112"/>
      <c r="E37" s="109"/>
      <c r="F37" s="109"/>
      <c r="G37" s="109"/>
      <c r="H37" s="127" t="s">
        <v>78</v>
      </c>
      <c r="I37" s="128"/>
      <c r="J37" s="98"/>
    </row>
    <row r="38" spans="1:10" x14ac:dyDescent="0.25">
      <c r="A38" s="113" t="s">
        <v>186</v>
      </c>
      <c r="B38" s="129" t="s">
        <v>38</v>
      </c>
      <c r="C38" s="130"/>
      <c r="D38" s="115" t="s">
        <v>250</v>
      </c>
      <c r="E38" s="115" t="s">
        <v>251</v>
      </c>
      <c r="F38" s="115" t="s">
        <v>252</v>
      </c>
      <c r="G38" s="123"/>
      <c r="H38" s="115" t="s">
        <v>253</v>
      </c>
      <c r="I38" s="115" t="s">
        <v>254</v>
      </c>
      <c r="J38" s="131" t="s">
        <v>255</v>
      </c>
    </row>
    <row r="39" spans="1:10" x14ac:dyDescent="0.25">
      <c r="A39" s="132" t="s">
        <v>131</v>
      </c>
      <c r="B39" s="20" t="s">
        <v>76</v>
      </c>
      <c r="C39" s="118"/>
      <c r="D39" s="119">
        <f>'Res1_Eliteserien_31.12'!D39+'Res2_Eliteserien_31.12'!D39+'Res3_Eliteserien_31.12'!D39</f>
        <v>0</v>
      </c>
      <c r="E39" s="119">
        <f>'Res1_Eliteserien_31.12'!E39+'Res2_Eliteserien_31.12'!E39+'Res3_Eliteserien_31.12'!E39</f>
        <v>0</v>
      </c>
      <c r="F39" s="119">
        <f>'Res1_Eliteserien_31.12'!F39+'Res2_Eliteserien_31.12'!F39+'Res3_Eliteserien_31.12'!F39</f>
        <v>0</v>
      </c>
      <c r="G39" s="123"/>
      <c r="H39" s="119">
        <f>'Res1_Eliteserien_31.12'!H39+'Res2_Eliteserien_31.12'!H39+'Res3_Eliteserien_31.12'!H39</f>
        <v>0</v>
      </c>
      <c r="I39" s="119">
        <f>'Res1_Eliteserien_31.12'!I39+'Res2_Eliteserien_31.12'!I39+'Res3_Eliteserien_31.12'!I39</f>
        <v>0</v>
      </c>
      <c r="J39" s="119">
        <f>'Res1_Eliteserien_31.12'!J39+'Res2_Eliteserien_31.12'!J39+'Res3_Eliteserien_31.12'!J39</f>
        <v>0</v>
      </c>
    </row>
    <row r="40" spans="1:10" x14ac:dyDescent="0.25">
      <c r="A40" s="132" t="s">
        <v>132</v>
      </c>
      <c r="B40" s="20" t="s">
        <v>74</v>
      </c>
      <c r="C40" s="118"/>
      <c r="D40" s="119">
        <f>'Res1_Eliteserien_31.12'!D40+'Res2_Eliteserien_31.12'!D40+'Res3_Eliteserien_31.12'!D40</f>
        <v>0</v>
      </c>
      <c r="E40" s="119">
        <f>'Res1_Eliteserien_31.12'!E40+'Res2_Eliteserien_31.12'!E40+'Res3_Eliteserien_31.12'!E40</f>
        <v>0</v>
      </c>
      <c r="F40" s="119">
        <f>'Res1_Eliteserien_31.12'!F40+'Res2_Eliteserien_31.12'!F40+'Res3_Eliteserien_31.12'!F40</f>
        <v>0</v>
      </c>
      <c r="G40" s="123"/>
      <c r="H40" s="119">
        <f>'Res1_Eliteserien_31.12'!H40+'Res2_Eliteserien_31.12'!H40+'Res3_Eliteserien_31.12'!H40</f>
        <v>0</v>
      </c>
      <c r="I40" s="119">
        <f>'Res1_Eliteserien_31.12'!I40+'Res2_Eliteserien_31.12'!I40+'Res3_Eliteserien_31.12'!I40</f>
        <v>0</v>
      </c>
      <c r="J40" s="119">
        <f>'Res1_Eliteserien_31.12'!J40+'Res2_Eliteserien_31.12'!J40+'Res3_Eliteserien_31.12'!J40</f>
        <v>0</v>
      </c>
    </row>
    <row r="41" spans="1:10" x14ac:dyDescent="0.25">
      <c r="A41" s="132" t="s">
        <v>133</v>
      </c>
      <c r="B41" s="20" t="s">
        <v>75</v>
      </c>
      <c r="C41" s="118"/>
      <c r="D41" s="119">
        <f>'Res1_Eliteserien_31.12'!D41+'Res2_Eliteserien_31.12'!D41+'Res3_Eliteserien_31.12'!D41</f>
        <v>0</v>
      </c>
      <c r="E41" s="119">
        <f>'Res1_Eliteserien_31.12'!E41+'Res2_Eliteserien_31.12'!E41+'Res3_Eliteserien_31.12'!E41</f>
        <v>0</v>
      </c>
      <c r="F41" s="119">
        <f>'Res1_Eliteserien_31.12'!F41+'Res2_Eliteserien_31.12'!F41+'Res3_Eliteserien_31.12'!F41</f>
        <v>0</v>
      </c>
      <c r="G41" s="123"/>
      <c r="H41" s="119">
        <f>'Res1_Eliteserien_31.12'!H41+'Res2_Eliteserien_31.12'!H41+'Res3_Eliteserien_31.12'!H41</f>
        <v>0</v>
      </c>
      <c r="I41" s="119">
        <f>'Res1_Eliteserien_31.12'!I41+'Res2_Eliteserien_31.12'!I41+'Res3_Eliteserien_31.12'!I41</f>
        <v>0</v>
      </c>
      <c r="J41" s="119">
        <f>'Res1_Eliteserien_31.12'!J41+'Res2_Eliteserien_31.12'!J41+'Res3_Eliteserien_31.12'!J41</f>
        <v>0</v>
      </c>
    </row>
    <row r="42" spans="1:10" x14ac:dyDescent="0.25">
      <c r="A42" s="132" t="s">
        <v>51</v>
      </c>
      <c r="B42" s="20" t="s">
        <v>77</v>
      </c>
      <c r="C42" s="118"/>
      <c r="D42" s="119">
        <f>'Res1_Eliteserien_31.12'!D42+'Res2_Eliteserien_31.12'!D42+'Res3_Eliteserien_31.12'!D42</f>
        <v>0</v>
      </c>
      <c r="E42" s="119">
        <f>'Res1_Eliteserien_31.12'!E42+'Res2_Eliteserien_31.12'!E42+'Res3_Eliteserien_31.12'!E42</f>
        <v>0</v>
      </c>
      <c r="F42" s="119">
        <f>'Res1_Eliteserien_31.12'!F42+'Res2_Eliteserien_31.12'!F42+'Res3_Eliteserien_31.12'!F42</f>
        <v>0</v>
      </c>
      <c r="G42" s="123"/>
      <c r="H42" s="119">
        <f>'Res1_Eliteserien_31.12'!H42+'Res2_Eliteserien_31.12'!H42+'Res3_Eliteserien_31.12'!H42</f>
        <v>0</v>
      </c>
      <c r="I42" s="119">
        <f>'Res1_Eliteserien_31.12'!I42+'Res2_Eliteserien_31.12'!I42+'Res3_Eliteserien_31.12'!I42</f>
        <v>0</v>
      </c>
      <c r="J42" s="119">
        <f>'Res1_Eliteserien_31.12'!J42+'Res2_Eliteserien_31.12'!J42+'Res3_Eliteserien_31.12'!J42</f>
        <v>0</v>
      </c>
    </row>
    <row r="43" spans="1:10" x14ac:dyDescent="0.25">
      <c r="A43" s="132" t="s">
        <v>134</v>
      </c>
      <c r="B43" s="20" t="s">
        <v>40</v>
      </c>
      <c r="C43" s="118"/>
      <c r="D43" s="119">
        <f>'Res1_Eliteserien_31.12'!D43+'Res2_Eliteserien_31.12'!D43+'Res3_Eliteserien_31.12'!D43</f>
        <v>0</v>
      </c>
      <c r="E43" s="119">
        <f>'Res1_Eliteserien_31.12'!E43+'Res2_Eliteserien_31.12'!E43+'Res3_Eliteserien_31.12'!E43</f>
        <v>0</v>
      </c>
      <c r="F43" s="119">
        <f>'Res1_Eliteserien_31.12'!F43+'Res2_Eliteserien_31.12'!F43+'Res3_Eliteserien_31.12'!F43</f>
        <v>0</v>
      </c>
      <c r="G43" s="123"/>
      <c r="H43" s="119">
        <f>'Res1_Eliteserien_31.12'!H43+'Res2_Eliteserien_31.12'!H43+'Res3_Eliteserien_31.12'!H43</f>
        <v>0</v>
      </c>
      <c r="I43" s="119">
        <f>'Res1_Eliteserien_31.12'!I43+'Res2_Eliteserien_31.12'!I43+'Res3_Eliteserien_31.12'!I43</f>
        <v>0</v>
      </c>
      <c r="J43" s="119">
        <f>'Res1_Eliteserien_31.12'!J43+'Res2_Eliteserien_31.12'!J43+'Res3_Eliteserien_31.12'!J43</f>
        <v>0</v>
      </c>
    </row>
    <row r="44" spans="1:10" x14ac:dyDescent="0.25">
      <c r="A44" s="132" t="s">
        <v>135</v>
      </c>
      <c r="B44" s="20" t="s">
        <v>3</v>
      </c>
      <c r="C44" s="118"/>
      <c r="D44" s="119">
        <f>'Res1_Eliteserien_31.12'!D44+'Res2_Eliteserien_31.12'!D44+'Res3_Eliteserien_31.12'!D44</f>
        <v>0</v>
      </c>
      <c r="E44" s="119">
        <f>'Res1_Eliteserien_31.12'!E44+'Res2_Eliteserien_31.12'!E44+'Res3_Eliteserien_31.12'!E44</f>
        <v>0</v>
      </c>
      <c r="F44" s="119">
        <f>'Res1_Eliteserien_31.12'!F44+'Res2_Eliteserien_31.12'!F44+'Res3_Eliteserien_31.12'!F44</f>
        <v>0</v>
      </c>
      <c r="G44" s="123"/>
      <c r="H44" s="119">
        <f>'Res1_Eliteserien_31.12'!H44+'Res2_Eliteserien_31.12'!H44+'Res3_Eliteserien_31.12'!H44</f>
        <v>0</v>
      </c>
      <c r="I44" s="119">
        <f>'Res1_Eliteserien_31.12'!I44+'Res2_Eliteserien_31.12'!I44+'Res3_Eliteserien_31.12'!I44</f>
        <v>0</v>
      </c>
      <c r="J44" s="119">
        <f>'Res1_Eliteserien_31.12'!J44+'Res2_Eliteserien_31.12'!J44+'Res3_Eliteserien_31.12'!J44</f>
        <v>0</v>
      </c>
    </row>
    <row r="45" spans="1:10" x14ac:dyDescent="0.25">
      <c r="A45" s="132" t="s">
        <v>136</v>
      </c>
      <c r="B45" s="20" t="s">
        <v>39</v>
      </c>
      <c r="C45" s="118"/>
      <c r="D45" s="119">
        <f>'Res1_Eliteserien_31.12'!D45+'Res2_Eliteserien_31.12'!D45+'Res3_Eliteserien_31.12'!D45</f>
        <v>0</v>
      </c>
      <c r="E45" s="119">
        <f>'Res1_Eliteserien_31.12'!E45+'Res2_Eliteserien_31.12'!E45+'Res3_Eliteserien_31.12'!E45</f>
        <v>0</v>
      </c>
      <c r="F45" s="119">
        <f>'Res1_Eliteserien_31.12'!F45+'Res2_Eliteserien_31.12'!F45+'Res3_Eliteserien_31.12'!F45</f>
        <v>0</v>
      </c>
      <c r="G45" s="123"/>
      <c r="H45" s="119">
        <f>'Res1_Eliteserien_31.12'!H45+'Res2_Eliteserien_31.12'!H45+'Res3_Eliteserien_31.12'!H45</f>
        <v>0</v>
      </c>
      <c r="I45" s="119">
        <f>'Res1_Eliteserien_31.12'!I45+'Res2_Eliteserien_31.12'!I45+'Res3_Eliteserien_31.12'!I45</f>
        <v>0</v>
      </c>
      <c r="J45" s="119">
        <f>'Res1_Eliteserien_31.12'!J45+'Res2_Eliteserien_31.12'!J45+'Res3_Eliteserien_31.12'!J45</f>
        <v>0</v>
      </c>
    </row>
    <row r="46" spans="1:10" x14ac:dyDescent="0.25">
      <c r="A46" s="172"/>
      <c r="B46" s="175" t="s">
        <v>278</v>
      </c>
      <c r="C46" s="118"/>
      <c r="D46" s="119">
        <f>'Res1_Eliteserien_31.12'!D46+'Res2_Eliteserien_31.12'!D46+'Res3_Eliteserien_31.12'!D46</f>
        <v>0</v>
      </c>
      <c r="E46" s="119">
        <f>'Res1_Eliteserien_31.12'!E46+'Res2_Eliteserien_31.12'!E46+'Res3_Eliteserien_31.12'!E46</f>
        <v>0</v>
      </c>
      <c r="F46" s="119">
        <f>'Res1_Eliteserien_31.12'!F46+'Res2_Eliteserien_31.12'!F46+'Res3_Eliteserien_31.12'!F46</f>
        <v>0</v>
      </c>
      <c r="G46" s="123"/>
      <c r="H46" s="119">
        <f>'Res1_Eliteserien_31.12'!H46+'Res2_Eliteserien_31.12'!H46+'Res3_Eliteserien_31.12'!H46</f>
        <v>0</v>
      </c>
      <c r="I46" s="119">
        <f>'Res1_Eliteserien_31.12'!I46+'Res2_Eliteserien_31.12'!I46+'Res3_Eliteserien_31.12'!I46</f>
        <v>0</v>
      </c>
      <c r="J46" s="119">
        <f>'Res1_Eliteserien_31.12'!J46+'Res2_Eliteserien_31.12'!J46+'Res3_Eliteserien_31.12'!J46</f>
        <v>0</v>
      </c>
    </row>
    <row r="47" spans="1:10" x14ac:dyDescent="0.25">
      <c r="A47" s="205" t="s">
        <v>52</v>
      </c>
      <c r="B47" s="211"/>
      <c r="C47" s="121"/>
      <c r="D47" s="122">
        <f>SUM(D39:D46)</f>
        <v>0</v>
      </c>
      <c r="E47" s="122">
        <f t="shared" ref="E47:F47" si="0">SUM(E39:E46)</f>
        <v>0</v>
      </c>
      <c r="F47" s="122">
        <f t="shared" si="0"/>
        <v>0</v>
      </c>
      <c r="G47" s="123"/>
      <c r="H47" s="122">
        <f>SUM(H39:H46)</f>
        <v>0</v>
      </c>
      <c r="I47" s="122">
        <f t="shared" ref="I47" si="1">SUM(I39:I46)</f>
        <v>0</v>
      </c>
      <c r="J47" s="122">
        <f t="shared" ref="J47" si="2">SUM(J39:J46)</f>
        <v>0</v>
      </c>
    </row>
    <row r="48" spans="1:10" x14ac:dyDescent="0.25">
      <c r="A48" s="113" t="s">
        <v>186</v>
      </c>
      <c r="B48" s="113" t="s">
        <v>41</v>
      </c>
      <c r="C48" s="114"/>
      <c r="D48" s="115" t="s">
        <v>250</v>
      </c>
      <c r="E48" s="115" t="s">
        <v>251</v>
      </c>
      <c r="F48" s="115" t="s">
        <v>252</v>
      </c>
      <c r="G48" s="123"/>
      <c r="H48" s="115" t="s">
        <v>253</v>
      </c>
      <c r="I48" s="115" t="s">
        <v>254</v>
      </c>
      <c r="J48" s="131" t="s">
        <v>255</v>
      </c>
    </row>
    <row r="49" spans="1:10" x14ac:dyDescent="0.25">
      <c r="A49" s="20" t="s">
        <v>137</v>
      </c>
      <c r="B49" s="20" t="s">
        <v>53</v>
      </c>
      <c r="C49" s="118"/>
      <c r="D49" s="119">
        <f>'Res1_Eliteserien_31.12'!D49+'Res2_Eliteserien_31.12'!D49+'Res3_Eliteserien_31.12'!D49</f>
        <v>0</v>
      </c>
      <c r="E49" s="119">
        <f>'Res1_Eliteserien_31.12'!E49+'Res2_Eliteserien_31.12'!E49+'Res3_Eliteserien_31.12'!E49</f>
        <v>0</v>
      </c>
      <c r="F49" s="119">
        <f>'Res1_Eliteserien_31.12'!F49+'Res2_Eliteserien_31.12'!F49+'Res3_Eliteserien_31.12'!F49</f>
        <v>0</v>
      </c>
      <c r="G49" s="123"/>
      <c r="H49" s="119">
        <f>'Res1_Eliteserien_31.12'!H49+'Res2_Eliteserien_31.12'!H49+'Res3_Eliteserien_31.12'!H49</f>
        <v>0</v>
      </c>
      <c r="I49" s="119">
        <f>'Res1_Eliteserien_31.12'!I49+'Res2_Eliteserien_31.12'!I49+'Res3_Eliteserien_31.12'!I49</f>
        <v>0</v>
      </c>
      <c r="J49" s="119">
        <f>'Res1_Eliteserien_31.12'!J49+'Res2_Eliteserien_31.12'!J49+'Res3_Eliteserien_31.12'!J49</f>
        <v>0</v>
      </c>
    </row>
    <row r="50" spans="1:10" x14ac:dyDescent="0.25">
      <c r="A50" s="205" t="s">
        <v>54</v>
      </c>
      <c r="B50" s="206"/>
      <c r="C50" s="121"/>
      <c r="D50" s="122">
        <f>SUM(D49)</f>
        <v>0</v>
      </c>
      <c r="E50" s="122">
        <f>SUM(E49)</f>
        <v>0</v>
      </c>
      <c r="F50" s="122">
        <f>SUM(F49)</f>
        <v>0</v>
      </c>
      <c r="G50" s="120"/>
      <c r="H50" s="122">
        <f>SUM(H49)</f>
        <v>0</v>
      </c>
      <c r="I50" s="122">
        <f>SUM(I49)</f>
        <v>0</v>
      </c>
      <c r="J50" s="122">
        <f>SUM(J49)</f>
        <v>0</v>
      </c>
    </row>
    <row r="51" spans="1:10" x14ac:dyDescent="0.25">
      <c r="A51" s="20" t="s">
        <v>138</v>
      </c>
      <c r="B51" s="20" t="s">
        <v>55</v>
      </c>
      <c r="C51" s="118"/>
      <c r="D51" s="119">
        <f>'Res1_Eliteserien_31.12'!D51+'Res2_Eliteserien_31.12'!D51+'Res3_Eliteserien_31.12'!D51</f>
        <v>0</v>
      </c>
      <c r="E51" s="119">
        <f>'Res1_Eliteserien_31.12'!E51+'Res2_Eliteserien_31.12'!E51+'Res3_Eliteserien_31.12'!E51</f>
        <v>0</v>
      </c>
      <c r="F51" s="119">
        <f>'Res1_Eliteserien_31.12'!F51+'Res2_Eliteserien_31.12'!F51+'Res3_Eliteserien_31.12'!F51</f>
        <v>0</v>
      </c>
      <c r="G51" s="120"/>
      <c r="H51" s="119">
        <f>'Res1_Eliteserien_31.12'!H51+'Res2_Eliteserien_31.12'!H51+'Res3_Eliteserien_31.12'!H51</f>
        <v>0</v>
      </c>
      <c r="I51" s="119">
        <f>'Res1_Eliteserien_31.12'!I51+'Res2_Eliteserien_31.12'!I51+'Res3_Eliteserien_31.12'!I51</f>
        <v>0</v>
      </c>
      <c r="J51" s="119">
        <f>'Res1_Eliteserien_31.12'!J51+'Res2_Eliteserien_31.12'!J51+'Res3_Eliteserien_31.12'!J51</f>
        <v>0</v>
      </c>
    </row>
    <row r="52" spans="1:10" x14ac:dyDescent="0.25">
      <c r="A52" s="20" t="s">
        <v>139</v>
      </c>
      <c r="B52" s="20" t="s">
        <v>56</v>
      </c>
      <c r="C52" s="118"/>
      <c r="D52" s="119">
        <f>'Res1_Eliteserien_31.12'!D52+'Res2_Eliteserien_31.12'!D52+'Res3_Eliteserien_31.12'!D52</f>
        <v>0</v>
      </c>
      <c r="E52" s="119">
        <f>'Res1_Eliteserien_31.12'!E52+'Res2_Eliteserien_31.12'!E52+'Res3_Eliteserien_31.12'!E52</f>
        <v>0</v>
      </c>
      <c r="F52" s="119">
        <f>'Res1_Eliteserien_31.12'!F52+'Res2_Eliteserien_31.12'!F52+'Res3_Eliteserien_31.12'!F52</f>
        <v>0</v>
      </c>
      <c r="G52" s="120"/>
      <c r="H52" s="119">
        <f>'Res1_Eliteserien_31.12'!H52+'Res2_Eliteserien_31.12'!H52+'Res3_Eliteserien_31.12'!H52</f>
        <v>0</v>
      </c>
      <c r="I52" s="119">
        <f>'Res1_Eliteserien_31.12'!I52+'Res2_Eliteserien_31.12'!I52+'Res3_Eliteserien_31.12'!I52</f>
        <v>0</v>
      </c>
      <c r="J52" s="119">
        <f>'Res1_Eliteserien_31.12'!J52+'Res2_Eliteserien_31.12'!J52+'Res3_Eliteserien_31.12'!J52</f>
        <v>0</v>
      </c>
    </row>
    <row r="53" spans="1:10" x14ac:dyDescent="0.25">
      <c r="A53" s="20" t="s">
        <v>140</v>
      </c>
      <c r="B53" s="20" t="s">
        <v>5</v>
      </c>
      <c r="C53" s="118"/>
      <c r="D53" s="119">
        <f>'Res1_Eliteserien_31.12'!D53+'Res2_Eliteserien_31.12'!D53+'Res3_Eliteserien_31.12'!D53</f>
        <v>0</v>
      </c>
      <c r="E53" s="119">
        <f>'Res1_Eliteserien_31.12'!E53+'Res2_Eliteserien_31.12'!E53+'Res3_Eliteserien_31.12'!E53</f>
        <v>0</v>
      </c>
      <c r="F53" s="119">
        <f>'Res1_Eliteserien_31.12'!F53+'Res2_Eliteserien_31.12'!F53+'Res3_Eliteserien_31.12'!F53</f>
        <v>0</v>
      </c>
      <c r="G53" s="120"/>
      <c r="H53" s="119">
        <f>'Res1_Eliteserien_31.12'!H53+'Res2_Eliteserien_31.12'!H53+'Res3_Eliteserien_31.12'!H53</f>
        <v>0</v>
      </c>
      <c r="I53" s="119">
        <f>'Res1_Eliteserien_31.12'!I53+'Res2_Eliteserien_31.12'!I53+'Res3_Eliteserien_31.12'!I53</f>
        <v>0</v>
      </c>
      <c r="J53" s="119">
        <f>'Res1_Eliteserien_31.12'!J53+'Res2_Eliteserien_31.12'!J53+'Res3_Eliteserien_31.12'!J53</f>
        <v>0</v>
      </c>
    </row>
    <row r="54" spans="1:10" x14ac:dyDescent="0.25">
      <c r="A54" s="20" t="s">
        <v>141</v>
      </c>
      <c r="B54" s="20" t="s">
        <v>57</v>
      </c>
      <c r="C54" s="118"/>
      <c r="D54" s="119">
        <f>'Res1_Eliteserien_31.12'!D54+'Res2_Eliteserien_31.12'!D54+'Res3_Eliteserien_31.12'!D54</f>
        <v>0</v>
      </c>
      <c r="E54" s="119">
        <f>'Res1_Eliteserien_31.12'!E54+'Res2_Eliteserien_31.12'!E54+'Res3_Eliteserien_31.12'!E54</f>
        <v>0</v>
      </c>
      <c r="F54" s="119">
        <f>'Res1_Eliteserien_31.12'!F54+'Res2_Eliteserien_31.12'!F54+'Res3_Eliteserien_31.12'!F54</f>
        <v>0</v>
      </c>
      <c r="G54" s="120"/>
      <c r="H54" s="119">
        <f>'Res1_Eliteserien_31.12'!H54+'Res2_Eliteserien_31.12'!H54+'Res3_Eliteserien_31.12'!H54</f>
        <v>0</v>
      </c>
      <c r="I54" s="119">
        <f>'Res1_Eliteserien_31.12'!I54+'Res2_Eliteserien_31.12'!I54+'Res3_Eliteserien_31.12'!I54</f>
        <v>0</v>
      </c>
      <c r="J54" s="119">
        <f>'Res1_Eliteserien_31.12'!J54+'Res2_Eliteserien_31.12'!J54+'Res3_Eliteserien_31.12'!J54</f>
        <v>0</v>
      </c>
    </row>
    <row r="55" spans="1:10" x14ac:dyDescent="0.25">
      <c r="A55" s="20" t="s">
        <v>142</v>
      </c>
      <c r="B55" s="20" t="s">
        <v>58</v>
      </c>
      <c r="C55" s="118"/>
      <c r="D55" s="119">
        <f>'Res1_Eliteserien_31.12'!D55+'Res2_Eliteserien_31.12'!D55+'Res3_Eliteserien_31.12'!D55</f>
        <v>0</v>
      </c>
      <c r="E55" s="119">
        <f>'Res1_Eliteserien_31.12'!E55+'Res2_Eliteserien_31.12'!E55+'Res3_Eliteserien_31.12'!E55</f>
        <v>0</v>
      </c>
      <c r="F55" s="119">
        <f>'Res1_Eliteserien_31.12'!F55+'Res2_Eliteserien_31.12'!F55+'Res3_Eliteserien_31.12'!F55</f>
        <v>0</v>
      </c>
      <c r="G55" s="120"/>
      <c r="H55" s="119">
        <f>'Res1_Eliteserien_31.12'!H55+'Res2_Eliteserien_31.12'!H55+'Res3_Eliteserien_31.12'!H55</f>
        <v>0</v>
      </c>
      <c r="I55" s="119">
        <f>'Res1_Eliteserien_31.12'!I55+'Res2_Eliteserien_31.12'!I55+'Res3_Eliteserien_31.12'!I55</f>
        <v>0</v>
      </c>
      <c r="J55" s="119">
        <f>'Res1_Eliteserien_31.12'!J55+'Res2_Eliteserien_31.12'!J55+'Res3_Eliteserien_31.12'!J55</f>
        <v>0</v>
      </c>
    </row>
    <row r="56" spans="1:10" x14ac:dyDescent="0.25">
      <c r="A56" s="205" t="s">
        <v>59</v>
      </c>
      <c r="B56" s="206"/>
      <c r="C56" s="121"/>
      <c r="D56" s="122">
        <f>SUM(D51:D55)</f>
        <v>0</v>
      </c>
      <c r="E56" s="122">
        <f>SUM(E51:E55)</f>
        <v>0</v>
      </c>
      <c r="F56" s="122">
        <f>SUM(F51:F55)</f>
        <v>0</v>
      </c>
      <c r="G56" s="120"/>
      <c r="H56" s="122">
        <f>SUM(H51:H55)</f>
        <v>0</v>
      </c>
      <c r="I56" s="122">
        <f>SUM(I51:I55)</f>
        <v>0</v>
      </c>
      <c r="J56" s="122">
        <f>SUM(J51:J55)</f>
        <v>0</v>
      </c>
    </row>
    <row r="57" spans="1:10" x14ac:dyDescent="0.25">
      <c r="A57" s="20" t="s">
        <v>143</v>
      </c>
      <c r="B57" s="20" t="s">
        <v>6</v>
      </c>
      <c r="C57" s="118"/>
      <c r="D57" s="119">
        <f>'Res1_Eliteserien_31.12'!D57+'Res2_Eliteserien_31.12'!D57+'Res3_Eliteserien_31.12'!D57</f>
        <v>0</v>
      </c>
      <c r="E57" s="119">
        <f>'Res1_Eliteserien_31.12'!E57+'Res2_Eliteserien_31.12'!E57+'Res3_Eliteserien_31.12'!E57</f>
        <v>0</v>
      </c>
      <c r="F57" s="119">
        <f>'Res1_Eliteserien_31.12'!F57+'Res2_Eliteserien_31.12'!F57+'Res3_Eliteserien_31.12'!F57</f>
        <v>0</v>
      </c>
      <c r="G57" s="123"/>
      <c r="H57" s="119">
        <f>'Res1_Eliteserien_31.12'!H57+'Res2_Eliteserien_31.12'!H57+'Res3_Eliteserien_31.12'!H57</f>
        <v>0</v>
      </c>
      <c r="I57" s="119">
        <f>'Res1_Eliteserien_31.12'!I57+'Res2_Eliteserien_31.12'!I57+'Res3_Eliteserien_31.12'!I57</f>
        <v>0</v>
      </c>
      <c r="J57" s="119">
        <f>'Res1_Eliteserien_31.12'!J57+'Res2_Eliteserien_31.12'!J57+'Res3_Eliteserien_31.12'!J57</f>
        <v>0</v>
      </c>
    </row>
    <row r="58" spans="1:10" x14ac:dyDescent="0.25">
      <c r="A58" s="20" t="s">
        <v>144</v>
      </c>
      <c r="B58" s="20" t="s">
        <v>60</v>
      </c>
      <c r="C58" s="118"/>
      <c r="D58" s="119">
        <f>'Res1_Eliteserien_31.12'!D58+'Res2_Eliteserien_31.12'!D58+'Res3_Eliteserien_31.12'!D58</f>
        <v>0</v>
      </c>
      <c r="E58" s="119">
        <f>'Res1_Eliteserien_31.12'!E58+'Res2_Eliteserien_31.12'!E58+'Res3_Eliteserien_31.12'!E58</f>
        <v>0</v>
      </c>
      <c r="F58" s="119">
        <f>'Res1_Eliteserien_31.12'!F58+'Res2_Eliteserien_31.12'!F58+'Res3_Eliteserien_31.12'!F58</f>
        <v>0</v>
      </c>
      <c r="G58" s="123"/>
      <c r="H58" s="119">
        <f>'Res1_Eliteserien_31.12'!H58+'Res2_Eliteserien_31.12'!H58+'Res3_Eliteserien_31.12'!H58</f>
        <v>0</v>
      </c>
      <c r="I58" s="119">
        <f>'Res1_Eliteserien_31.12'!I58+'Res2_Eliteserien_31.12'!I58+'Res3_Eliteserien_31.12'!I58</f>
        <v>0</v>
      </c>
      <c r="J58" s="119">
        <f>'Res1_Eliteserien_31.12'!J58+'Res2_Eliteserien_31.12'!J58+'Res3_Eliteserien_31.12'!J58</f>
        <v>0</v>
      </c>
    </row>
    <row r="59" spans="1:10" x14ac:dyDescent="0.25">
      <c r="A59" s="20" t="s">
        <v>145</v>
      </c>
      <c r="B59" s="20" t="s">
        <v>7</v>
      </c>
      <c r="C59" s="118"/>
      <c r="D59" s="119">
        <f>'Res1_Eliteserien_31.12'!D59+'Res2_Eliteserien_31.12'!D59+'Res3_Eliteserien_31.12'!D59</f>
        <v>0</v>
      </c>
      <c r="E59" s="119">
        <f>'Res1_Eliteserien_31.12'!E59+'Res2_Eliteserien_31.12'!E59+'Res3_Eliteserien_31.12'!E59</f>
        <v>0</v>
      </c>
      <c r="F59" s="119">
        <f>'Res1_Eliteserien_31.12'!F59+'Res2_Eliteserien_31.12'!F59+'Res3_Eliteserien_31.12'!F59</f>
        <v>0</v>
      </c>
      <c r="G59" s="123"/>
      <c r="H59" s="119">
        <f>'Res1_Eliteserien_31.12'!H59+'Res2_Eliteserien_31.12'!H59+'Res3_Eliteserien_31.12'!H59</f>
        <v>0</v>
      </c>
      <c r="I59" s="119">
        <f>'Res1_Eliteserien_31.12'!I59+'Res2_Eliteserien_31.12'!I59+'Res3_Eliteserien_31.12'!I59</f>
        <v>0</v>
      </c>
      <c r="J59" s="119">
        <f>'Res1_Eliteserien_31.12'!J59+'Res2_Eliteserien_31.12'!J59+'Res3_Eliteserien_31.12'!J59</f>
        <v>0</v>
      </c>
    </row>
    <row r="60" spans="1:10" x14ac:dyDescent="0.25">
      <c r="A60" s="20" t="s">
        <v>146</v>
      </c>
      <c r="B60" s="20" t="s">
        <v>8</v>
      </c>
      <c r="C60" s="118"/>
      <c r="D60" s="119">
        <f>'Res1_Eliteserien_31.12'!D60+'Res2_Eliteserien_31.12'!D60+'Res3_Eliteserien_31.12'!D60</f>
        <v>0</v>
      </c>
      <c r="E60" s="119">
        <f>'Res1_Eliteserien_31.12'!E60+'Res2_Eliteserien_31.12'!E60+'Res3_Eliteserien_31.12'!E60</f>
        <v>0</v>
      </c>
      <c r="F60" s="119">
        <f>'Res1_Eliteserien_31.12'!F60+'Res2_Eliteserien_31.12'!F60+'Res3_Eliteserien_31.12'!F60</f>
        <v>0</v>
      </c>
      <c r="G60" s="123"/>
      <c r="H60" s="119">
        <f>'Res1_Eliteserien_31.12'!H60+'Res2_Eliteserien_31.12'!H60+'Res3_Eliteserien_31.12'!H60</f>
        <v>0</v>
      </c>
      <c r="I60" s="119">
        <f>'Res1_Eliteserien_31.12'!I60+'Res2_Eliteserien_31.12'!I60+'Res3_Eliteserien_31.12'!I60</f>
        <v>0</v>
      </c>
      <c r="J60" s="119">
        <f>'Res1_Eliteserien_31.12'!J60+'Res2_Eliteserien_31.12'!J60+'Res3_Eliteserien_31.12'!J60</f>
        <v>0</v>
      </c>
    </row>
    <row r="61" spans="1:10" x14ac:dyDescent="0.25">
      <c r="A61" s="20" t="s">
        <v>147</v>
      </c>
      <c r="B61" s="20" t="s">
        <v>61</v>
      </c>
      <c r="C61" s="118"/>
      <c r="D61" s="119">
        <f>'Res1_Eliteserien_31.12'!D61+'Res2_Eliteserien_31.12'!D61+'Res3_Eliteserien_31.12'!D61</f>
        <v>0</v>
      </c>
      <c r="E61" s="119">
        <f>'Res1_Eliteserien_31.12'!E61+'Res2_Eliteserien_31.12'!E61+'Res3_Eliteserien_31.12'!E61</f>
        <v>0</v>
      </c>
      <c r="F61" s="119">
        <f>'Res1_Eliteserien_31.12'!F61+'Res2_Eliteserien_31.12'!F61+'Res3_Eliteserien_31.12'!F61</f>
        <v>0</v>
      </c>
      <c r="G61" s="123"/>
      <c r="H61" s="119">
        <f>'Res1_Eliteserien_31.12'!H61+'Res2_Eliteserien_31.12'!H61+'Res3_Eliteserien_31.12'!H61</f>
        <v>0</v>
      </c>
      <c r="I61" s="119">
        <f>'Res1_Eliteserien_31.12'!I61+'Res2_Eliteserien_31.12'!I61+'Res3_Eliteserien_31.12'!I61</f>
        <v>0</v>
      </c>
      <c r="J61" s="119">
        <f>'Res1_Eliteserien_31.12'!J61+'Res2_Eliteserien_31.12'!J61+'Res3_Eliteserien_31.12'!J61</f>
        <v>0</v>
      </c>
    </row>
    <row r="62" spans="1:10" x14ac:dyDescent="0.25">
      <c r="A62" s="20" t="s">
        <v>148</v>
      </c>
      <c r="B62" s="20" t="s">
        <v>9</v>
      </c>
      <c r="C62" s="118"/>
      <c r="D62" s="119">
        <f>'Res1_Eliteserien_31.12'!D62+'Res2_Eliteserien_31.12'!D62+'Res3_Eliteserien_31.12'!D62</f>
        <v>0</v>
      </c>
      <c r="E62" s="119">
        <f>'Res1_Eliteserien_31.12'!E62+'Res2_Eliteserien_31.12'!E62+'Res3_Eliteserien_31.12'!E62</f>
        <v>0</v>
      </c>
      <c r="F62" s="119">
        <f>'Res1_Eliteserien_31.12'!F62+'Res2_Eliteserien_31.12'!F62+'Res3_Eliteserien_31.12'!F62</f>
        <v>0</v>
      </c>
      <c r="G62" s="123"/>
      <c r="H62" s="119">
        <f>'Res1_Eliteserien_31.12'!H62+'Res2_Eliteserien_31.12'!H62+'Res3_Eliteserien_31.12'!H62</f>
        <v>0</v>
      </c>
      <c r="I62" s="119">
        <f>'Res1_Eliteserien_31.12'!I62+'Res2_Eliteserien_31.12'!I62+'Res3_Eliteserien_31.12'!I62</f>
        <v>0</v>
      </c>
      <c r="J62" s="119">
        <f>'Res1_Eliteserien_31.12'!J62+'Res2_Eliteserien_31.12'!J62+'Res3_Eliteserien_31.12'!J62</f>
        <v>0</v>
      </c>
    </row>
    <row r="63" spans="1:10" x14ac:dyDescent="0.25">
      <c r="A63" s="20" t="s">
        <v>149</v>
      </c>
      <c r="B63" s="20" t="s">
        <v>62</v>
      </c>
      <c r="C63" s="118"/>
      <c r="D63" s="119">
        <f>'Res1_Eliteserien_31.12'!D63+'Res2_Eliteserien_31.12'!D63+'Res3_Eliteserien_31.12'!D63</f>
        <v>0</v>
      </c>
      <c r="E63" s="119">
        <f>'Res1_Eliteserien_31.12'!E63+'Res2_Eliteserien_31.12'!E63+'Res3_Eliteserien_31.12'!E63</f>
        <v>0</v>
      </c>
      <c r="F63" s="119">
        <f>'Res1_Eliteserien_31.12'!F63+'Res2_Eliteserien_31.12'!F63+'Res3_Eliteserien_31.12'!F63</f>
        <v>0</v>
      </c>
      <c r="G63" s="123"/>
      <c r="H63" s="119">
        <f>'Res1_Eliteserien_31.12'!H63+'Res2_Eliteserien_31.12'!H63+'Res3_Eliteserien_31.12'!H63</f>
        <v>0</v>
      </c>
      <c r="I63" s="119">
        <f>'Res1_Eliteserien_31.12'!I63+'Res2_Eliteserien_31.12'!I63+'Res3_Eliteserien_31.12'!I63</f>
        <v>0</v>
      </c>
      <c r="J63" s="119">
        <f>'Res1_Eliteserien_31.12'!J63+'Res2_Eliteserien_31.12'!J63+'Res3_Eliteserien_31.12'!J63</f>
        <v>0</v>
      </c>
    </row>
    <row r="64" spans="1:10" x14ac:dyDescent="0.25">
      <c r="A64" s="20" t="s">
        <v>150</v>
      </c>
      <c r="B64" s="20" t="s">
        <v>10</v>
      </c>
      <c r="C64" s="118"/>
      <c r="D64" s="119">
        <f>'Res1_Eliteserien_31.12'!D64+'Res2_Eliteserien_31.12'!D64+'Res3_Eliteserien_31.12'!D64</f>
        <v>0</v>
      </c>
      <c r="E64" s="119">
        <f>'Res1_Eliteserien_31.12'!E64+'Res2_Eliteserien_31.12'!E64+'Res3_Eliteserien_31.12'!E64</f>
        <v>0</v>
      </c>
      <c r="F64" s="119">
        <f>'Res1_Eliteserien_31.12'!F64+'Res2_Eliteserien_31.12'!F64+'Res3_Eliteserien_31.12'!F64</f>
        <v>0</v>
      </c>
      <c r="G64" s="123"/>
      <c r="H64" s="119">
        <f>'Res1_Eliteserien_31.12'!H64+'Res2_Eliteserien_31.12'!H64+'Res3_Eliteserien_31.12'!H64</f>
        <v>0</v>
      </c>
      <c r="I64" s="119">
        <f>'Res1_Eliteserien_31.12'!I64+'Res2_Eliteserien_31.12'!I64+'Res3_Eliteserien_31.12'!I64</f>
        <v>0</v>
      </c>
      <c r="J64" s="119">
        <f>'Res1_Eliteserien_31.12'!J64+'Res2_Eliteserien_31.12'!J64+'Res3_Eliteserien_31.12'!J64</f>
        <v>0</v>
      </c>
    </row>
    <row r="65" spans="1:10" x14ac:dyDescent="0.25">
      <c r="A65" s="20" t="s">
        <v>151</v>
      </c>
      <c r="B65" s="20" t="s">
        <v>63</v>
      </c>
      <c r="C65" s="118"/>
      <c r="D65" s="119">
        <f>'Res1_Eliteserien_31.12'!D65+'Res2_Eliteserien_31.12'!D65+'Res3_Eliteserien_31.12'!D65</f>
        <v>0</v>
      </c>
      <c r="E65" s="119">
        <f>'Res1_Eliteserien_31.12'!E65+'Res2_Eliteserien_31.12'!E65+'Res3_Eliteserien_31.12'!E65</f>
        <v>0</v>
      </c>
      <c r="F65" s="119">
        <f>'Res1_Eliteserien_31.12'!F65+'Res2_Eliteserien_31.12'!F65+'Res3_Eliteserien_31.12'!F65</f>
        <v>0</v>
      </c>
      <c r="G65" s="123"/>
      <c r="H65" s="119">
        <f>'Res1_Eliteserien_31.12'!H65+'Res2_Eliteserien_31.12'!H65+'Res3_Eliteserien_31.12'!H65</f>
        <v>0</v>
      </c>
      <c r="I65" s="119">
        <f>'Res1_Eliteserien_31.12'!I65+'Res2_Eliteserien_31.12'!I65+'Res3_Eliteserien_31.12'!I65</f>
        <v>0</v>
      </c>
      <c r="J65" s="119">
        <f>'Res1_Eliteserien_31.12'!J65+'Res2_Eliteserien_31.12'!J65+'Res3_Eliteserien_31.12'!J65</f>
        <v>0</v>
      </c>
    </row>
    <row r="66" spans="1:10" x14ac:dyDescent="0.25">
      <c r="A66" s="20" t="s">
        <v>152</v>
      </c>
      <c r="B66" s="20" t="s">
        <v>64</v>
      </c>
      <c r="C66" s="118"/>
      <c r="D66" s="119">
        <f>'Res1_Eliteserien_31.12'!D66+'Res2_Eliteserien_31.12'!D66+'Res3_Eliteserien_31.12'!D66</f>
        <v>0</v>
      </c>
      <c r="E66" s="119">
        <f>'Res1_Eliteserien_31.12'!E66+'Res2_Eliteserien_31.12'!E66+'Res3_Eliteserien_31.12'!E66</f>
        <v>0</v>
      </c>
      <c r="F66" s="119">
        <f>'Res1_Eliteserien_31.12'!F66+'Res2_Eliteserien_31.12'!F66+'Res3_Eliteserien_31.12'!F66</f>
        <v>0</v>
      </c>
      <c r="G66" s="123"/>
      <c r="H66" s="119">
        <f>'Res1_Eliteserien_31.12'!H66+'Res2_Eliteserien_31.12'!H66+'Res3_Eliteserien_31.12'!H66</f>
        <v>0</v>
      </c>
      <c r="I66" s="119">
        <f>'Res1_Eliteserien_31.12'!I66+'Res2_Eliteserien_31.12'!I66+'Res3_Eliteserien_31.12'!I66</f>
        <v>0</v>
      </c>
      <c r="J66" s="119">
        <f>'Res1_Eliteserien_31.12'!J66+'Res2_Eliteserien_31.12'!J66+'Res3_Eliteserien_31.12'!J66</f>
        <v>0</v>
      </c>
    </row>
    <row r="67" spans="1:10" x14ac:dyDescent="0.25">
      <c r="A67" s="20" t="s">
        <v>153</v>
      </c>
      <c r="B67" s="20" t="s">
        <v>65</v>
      </c>
      <c r="C67" s="118"/>
      <c r="D67" s="119">
        <f>'Res1_Eliteserien_31.12'!D67+'Res2_Eliteserien_31.12'!D67+'Res3_Eliteserien_31.12'!D67</f>
        <v>0</v>
      </c>
      <c r="E67" s="119">
        <f>'Res1_Eliteserien_31.12'!E67+'Res2_Eliteserien_31.12'!E67+'Res3_Eliteserien_31.12'!E67</f>
        <v>0</v>
      </c>
      <c r="F67" s="119">
        <f>'Res1_Eliteserien_31.12'!F67+'Res2_Eliteserien_31.12'!F67+'Res3_Eliteserien_31.12'!F67</f>
        <v>0</v>
      </c>
      <c r="G67" s="123"/>
      <c r="H67" s="119">
        <f>'Res1_Eliteserien_31.12'!H67+'Res2_Eliteserien_31.12'!H67+'Res3_Eliteserien_31.12'!H67</f>
        <v>0</v>
      </c>
      <c r="I67" s="119">
        <f>'Res1_Eliteserien_31.12'!I67+'Res2_Eliteserien_31.12'!I67+'Res3_Eliteserien_31.12'!I67</f>
        <v>0</v>
      </c>
      <c r="J67" s="119">
        <f>'Res1_Eliteserien_31.12'!J67+'Res2_Eliteserien_31.12'!J67+'Res3_Eliteserien_31.12'!J67</f>
        <v>0</v>
      </c>
    </row>
    <row r="68" spans="1:10" x14ac:dyDescent="0.25">
      <c r="A68" s="20" t="s">
        <v>154</v>
      </c>
      <c r="B68" s="20" t="s">
        <v>11</v>
      </c>
      <c r="C68" s="118"/>
      <c r="D68" s="119">
        <f>'Res1_Eliteserien_31.12'!D68+'Res2_Eliteserien_31.12'!D68+'Res3_Eliteserien_31.12'!D68</f>
        <v>0</v>
      </c>
      <c r="E68" s="119">
        <f>'Res1_Eliteserien_31.12'!E68+'Res2_Eliteserien_31.12'!E68+'Res3_Eliteserien_31.12'!E68</f>
        <v>0</v>
      </c>
      <c r="F68" s="119">
        <f>'Res1_Eliteserien_31.12'!F68+'Res2_Eliteserien_31.12'!F68+'Res3_Eliteserien_31.12'!F68</f>
        <v>0</v>
      </c>
      <c r="G68" s="123"/>
      <c r="H68" s="119">
        <f>'Res1_Eliteserien_31.12'!H68+'Res2_Eliteserien_31.12'!H68+'Res3_Eliteserien_31.12'!H68</f>
        <v>0</v>
      </c>
      <c r="I68" s="119">
        <f>'Res1_Eliteserien_31.12'!I68+'Res2_Eliteserien_31.12'!I68+'Res3_Eliteserien_31.12'!I68</f>
        <v>0</v>
      </c>
      <c r="J68" s="119">
        <f>'Res1_Eliteserien_31.12'!J68+'Res2_Eliteserien_31.12'!J68+'Res3_Eliteserien_31.12'!J68</f>
        <v>0</v>
      </c>
    </row>
    <row r="69" spans="1:10" x14ac:dyDescent="0.25">
      <c r="A69" s="20" t="s">
        <v>155</v>
      </c>
      <c r="B69" s="20" t="s">
        <v>66</v>
      </c>
      <c r="C69" s="118"/>
      <c r="D69" s="119">
        <f>'Res1_Eliteserien_31.12'!D69+'Res2_Eliteserien_31.12'!D69+'Res3_Eliteserien_31.12'!D69</f>
        <v>0</v>
      </c>
      <c r="E69" s="119">
        <f>'Res1_Eliteserien_31.12'!E69+'Res2_Eliteserien_31.12'!E69+'Res3_Eliteserien_31.12'!E69</f>
        <v>0</v>
      </c>
      <c r="F69" s="119">
        <f>'Res1_Eliteserien_31.12'!F69+'Res2_Eliteserien_31.12'!F69+'Res3_Eliteserien_31.12'!F69</f>
        <v>0</v>
      </c>
      <c r="G69" s="123"/>
      <c r="H69" s="119">
        <f>'Res1_Eliteserien_31.12'!H69+'Res2_Eliteserien_31.12'!H69+'Res3_Eliteserien_31.12'!H69</f>
        <v>0</v>
      </c>
      <c r="I69" s="119">
        <f>'Res1_Eliteserien_31.12'!I69+'Res2_Eliteserien_31.12'!I69+'Res3_Eliteserien_31.12'!I69</f>
        <v>0</v>
      </c>
      <c r="J69" s="119">
        <f>'Res1_Eliteserien_31.12'!J69+'Res2_Eliteserien_31.12'!J69+'Res3_Eliteserien_31.12'!J69</f>
        <v>0</v>
      </c>
    </row>
    <row r="70" spans="1:10" x14ac:dyDescent="0.25">
      <c r="A70" s="20" t="s">
        <v>156</v>
      </c>
      <c r="B70" s="20" t="s">
        <v>12</v>
      </c>
      <c r="C70" s="118"/>
      <c r="D70" s="119">
        <f>'Res1_Eliteserien_31.12'!D70+'Res2_Eliteserien_31.12'!D70+'Res3_Eliteserien_31.12'!D70</f>
        <v>0</v>
      </c>
      <c r="E70" s="119">
        <f>'Res1_Eliteserien_31.12'!E70+'Res2_Eliteserien_31.12'!E70+'Res3_Eliteserien_31.12'!E70</f>
        <v>0</v>
      </c>
      <c r="F70" s="119">
        <f>'Res1_Eliteserien_31.12'!F70+'Res2_Eliteserien_31.12'!F70+'Res3_Eliteserien_31.12'!F70</f>
        <v>0</v>
      </c>
      <c r="G70" s="123"/>
      <c r="H70" s="119">
        <f>'Res1_Eliteserien_31.12'!H70+'Res2_Eliteserien_31.12'!H70+'Res3_Eliteserien_31.12'!H70</f>
        <v>0</v>
      </c>
      <c r="I70" s="119">
        <f>'Res1_Eliteserien_31.12'!I70+'Res2_Eliteserien_31.12'!I70+'Res3_Eliteserien_31.12'!I70</f>
        <v>0</v>
      </c>
      <c r="J70" s="119">
        <f>'Res1_Eliteserien_31.12'!J70+'Res2_Eliteserien_31.12'!J70+'Res3_Eliteserien_31.12'!J70</f>
        <v>0</v>
      </c>
    </row>
    <row r="71" spans="1:10" x14ac:dyDescent="0.25">
      <c r="A71" s="20" t="s">
        <v>157</v>
      </c>
      <c r="B71" s="20" t="s">
        <v>67</v>
      </c>
      <c r="C71" s="118"/>
      <c r="D71" s="119">
        <f>'Res1_Eliteserien_31.12'!D71+'Res2_Eliteserien_31.12'!D71+'Res3_Eliteserien_31.12'!D71</f>
        <v>0</v>
      </c>
      <c r="E71" s="119">
        <f>'Res1_Eliteserien_31.12'!E71+'Res2_Eliteserien_31.12'!E71+'Res3_Eliteserien_31.12'!E71</f>
        <v>0</v>
      </c>
      <c r="F71" s="119">
        <f>'Res1_Eliteserien_31.12'!F71+'Res2_Eliteserien_31.12'!F71+'Res3_Eliteserien_31.12'!F71</f>
        <v>0</v>
      </c>
      <c r="G71" s="123"/>
      <c r="H71" s="119">
        <f>'Res1_Eliteserien_31.12'!H71+'Res2_Eliteserien_31.12'!H71+'Res3_Eliteserien_31.12'!H71</f>
        <v>0</v>
      </c>
      <c r="I71" s="119">
        <f>'Res1_Eliteserien_31.12'!I71+'Res2_Eliteserien_31.12'!I71+'Res3_Eliteserien_31.12'!I71</f>
        <v>0</v>
      </c>
      <c r="J71" s="119">
        <f>'Res1_Eliteserien_31.12'!J71+'Res2_Eliteserien_31.12'!J71+'Res3_Eliteserien_31.12'!J71</f>
        <v>0</v>
      </c>
    </row>
    <row r="72" spans="1:10" x14ac:dyDescent="0.25">
      <c r="A72" s="20" t="s">
        <v>158</v>
      </c>
      <c r="B72" s="20" t="s">
        <v>13</v>
      </c>
      <c r="C72" s="118"/>
      <c r="D72" s="119">
        <f>'Res1_Eliteserien_31.12'!D72+'Res2_Eliteserien_31.12'!D72+'Res3_Eliteserien_31.12'!D72</f>
        <v>0</v>
      </c>
      <c r="E72" s="119">
        <f>'Res1_Eliteserien_31.12'!E72+'Res2_Eliteserien_31.12'!E72+'Res3_Eliteserien_31.12'!E72</f>
        <v>0</v>
      </c>
      <c r="F72" s="119">
        <f>'Res1_Eliteserien_31.12'!F72+'Res2_Eliteserien_31.12'!F72+'Res3_Eliteserien_31.12'!F72</f>
        <v>0</v>
      </c>
      <c r="G72" s="123"/>
      <c r="H72" s="119">
        <f>'Res1_Eliteserien_31.12'!H72+'Res2_Eliteserien_31.12'!H72+'Res3_Eliteserien_31.12'!H72</f>
        <v>0</v>
      </c>
      <c r="I72" s="119">
        <f>'Res1_Eliteserien_31.12'!I72+'Res2_Eliteserien_31.12'!I72+'Res3_Eliteserien_31.12'!I72</f>
        <v>0</v>
      </c>
      <c r="J72" s="119">
        <f>'Res1_Eliteserien_31.12'!J72+'Res2_Eliteserien_31.12'!J72+'Res3_Eliteserien_31.12'!J72</f>
        <v>0</v>
      </c>
    </row>
    <row r="73" spans="1:10" x14ac:dyDescent="0.25">
      <c r="A73" s="205" t="s">
        <v>68</v>
      </c>
      <c r="B73" s="206"/>
      <c r="C73" s="121"/>
      <c r="D73" s="122">
        <f>SUM(D57:D72)</f>
        <v>0</v>
      </c>
      <c r="E73" s="122">
        <f>SUM(E57:E72)</f>
        <v>0</v>
      </c>
      <c r="F73" s="122">
        <f>SUM(F57:F72)</f>
        <v>0</v>
      </c>
      <c r="G73" s="123"/>
      <c r="H73" s="122">
        <f>SUM(H57:H72)</f>
        <v>0</v>
      </c>
      <c r="I73" s="122">
        <f>SUM(I57:I72)</f>
        <v>0</v>
      </c>
      <c r="J73" s="122">
        <f>SUM(J57:J72)</f>
        <v>0</v>
      </c>
    </row>
    <row r="74" spans="1:10" x14ac:dyDescent="0.25">
      <c r="A74" s="20" t="s">
        <v>159</v>
      </c>
      <c r="B74" s="20" t="s">
        <v>70</v>
      </c>
      <c r="C74" s="118"/>
      <c r="D74" s="119">
        <f>'Res1_Eliteserien_31.12'!D74+'Res2_Eliteserien_31.12'!D74+'Res3_Eliteserien_31.12'!D74</f>
        <v>0</v>
      </c>
      <c r="E74" s="119">
        <f>'Res1_Eliteserien_31.12'!E74+'Res2_Eliteserien_31.12'!E74+'Res3_Eliteserien_31.12'!E74</f>
        <v>0</v>
      </c>
      <c r="F74" s="119">
        <f>'Res1_Eliteserien_31.12'!F74+'Res2_Eliteserien_31.12'!F74+'Res3_Eliteserien_31.12'!F74</f>
        <v>0</v>
      </c>
      <c r="G74" s="120"/>
      <c r="H74" s="119">
        <f>'Res1_Eliteserien_31.12'!H74+'Res2_Eliteserien_31.12'!H74+'Res3_Eliteserien_31.12'!H74</f>
        <v>0</v>
      </c>
      <c r="I74" s="119">
        <f>'Res1_Eliteserien_31.12'!I74+'Res2_Eliteserien_31.12'!I74+'Res3_Eliteserien_31.12'!I74</f>
        <v>0</v>
      </c>
      <c r="J74" s="119">
        <f>'Res1_Eliteserien_31.12'!J74+'Res2_Eliteserien_31.12'!J74+'Res3_Eliteserien_31.12'!J74</f>
        <v>0</v>
      </c>
    </row>
    <row r="75" spans="1:10" x14ac:dyDescent="0.25">
      <c r="A75" s="20" t="s">
        <v>160</v>
      </c>
      <c r="B75" s="20" t="s">
        <v>71</v>
      </c>
      <c r="C75" s="118"/>
      <c r="D75" s="119">
        <f>'Res1_Eliteserien_31.12'!D75+'Res2_Eliteserien_31.12'!D75+'Res3_Eliteserien_31.12'!D75</f>
        <v>0</v>
      </c>
      <c r="E75" s="119">
        <f>'Res1_Eliteserien_31.12'!E75+'Res2_Eliteserien_31.12'!E75+'Res3_Eliteserien_31.12'!E75</f>
        <v>0</v>
      </c>
      <c r="F75" s="119">
        <f>'Res1_Eliteserien_31.12'!F75+'Res2_Eliteserien_31.12'!F75+'Res3_Eliteserien_31.12'!F75</f>
        <v>0</v>
      </c>
      <c r="G75" s="120"/>
      <c r="H75" s="119">
        <f>'Res1_Eliteserien_31.12'!H75+'Res2_Eliteserien_31.12'!H75+'Res3_Eliteserien_31.12'!H75</f>
        <v>0</v>
      </c>
      <c r="I75" s="119">
        <f>'Res1_Eliteserien_31.12'!I75+'Res2_Eliteserien_31.12'!I75+'Res3_Eliteserien_31.12'!I75</f>
        <v>0</v>
      </c>
      <c r="J75" s="119">
        <f>'Res1_Eliteserien_31.12'!J75+'Res2_Eliteserien_31.12'!J75+'Res3_Eliteserien_31.12'!J75</f>
        <v>0</v>
      </c>
    </row>
    <row r="76" spans="1:10" x14ac:dyDescent="0.25">
      <c r="A76" s="20" t="s">
        <v>161</v>
      </c>
      <c r="B76" s="20" t="s">
        <v>72</v>
      </c>
      <c r="C76" s="118"/>
      <c r="D76" s="119">
        <f>'Res1_Eliteserien_31.12'!D76+'Res2_Eliteserien_31.12'!D76+'Res3_Eliteserien_31.12'!D76</f>
        <v>0</v>
      </c>
      <c r="E76" s="119">
        <f>'Res1_Eliteserien_31.12'!E76+'Res2_Eliteserien_31.12'!E76+'Res3_Eliteserien_31.12'!E76</f>
        <v>0</v>
      </c>
      <c r="F76" s="119">
        <f>'Res1_Eliteserien_31.12'!F76+'Res2_Eliteserien_31.12'!F76+'Res3_Eliteserien_31.12'!F76</f>
        <v>0</v>
      </c>
      <c r="G76" s="120"/>
      <c r="H76" s="119">
        <f>'Res1_Eliteserien_31.12'!H76+'Res2_Eliteserien_31.12'!H76+'Res3_Eliteserien_31.12'!H76</f>
        <v>0</v>
      </c>
      <c r="I76" s="119">
        <f>'Res1_Eliteserien_31.12'!I76+'Res2_Eliteserien_31.12'!I76+'Res3_Eliteserien_31.12'!I76</f>
        <v>0</v>
      </c>
      <c r="J76" s="119">
        <f>'Res1_Eliteserien_31.12'!J76+'Res2_Eliteserien_31.12'!J76+'Res3_Eliteserien_31.12'!J76</f>
        <v>0</v>
      </c>
    </row>
    <row r="77" spans="1:10" x14ac:dyDescent="0.25">
      <c r="A77" s="20" t="s">
        <v>162</v>
      </c>
      <c r="B77" s="20" t="s">
        <v>14</v>
      </c>
      <c r="C77" s="118"/>
      <c r="D77" s="119">
        <f>'Res1_Eliteserien_31.12'!D77+'Res2_Eliteserien_31.12'!D77+'Res3_Eliteserien_31.12'!D77</f>
        <v>0</v>
      </c>
      <c r="E77" s="119">
        <f>'Res1_Eliteserien_31.12'!E77+'Res2_Eliteserien_31.12'!E77+'Res3_Eliteserien_31.12'!E77</f>
        <v>0</v>
      </c>
      <c r="F77" s="119">
        <f>'Res1_Eliteserien_31.12'!F77+'Res2_Eliteserien_31.12'!F77+'Res3_Eliteserien_31.12'!F77</f>
        <v>0</v>
      </c>
      <c r="G77" s="120"/>
      <c r="H77" s="119">
        <f>'Res1_Eliteserien_31.12'!H77+'Res2_Eliteserien_31.12'!H77+'Res3_Eliteserien_31.12'!H77</f>
        <v>0</v>
      </c>
      <c r="I77" s="119">
        <f>'Res1_Eliteserien_31.12'!I77+'Res2_Eliteserien_31.12'!I77+'Res3_Eliteserien_31.12'!I77</f>
        <v>0</v>
      </c>
      <c r="J77" s="119">
        <f>'Res1_Eliteserien_31.12'!J77+'Res2_Eliteserien_31.12'!J77+'Res3_Eliteserien_31.12'!J77</f>
        <v>0</v>
      </c>
    </row>
    <row r="78" spans="1:10" x14ac:dyDescent="0.25">
      <c r="A78" s="20" t="s">
        <v>163</v>
      </c>
      <c r="B78" s="20" t="s">
        <v>69</v>
      </c>
      <c r="C78" s="118"/>
      <c r="D78" s="119">
        <f>'Res1_Eliteserien_31.12'!D78+'Res2_Eliteserien_31.12'!D78+'Res3_Eliteserien_31.12'!D78</f>
        <v>0</v>
      </c>
      <c r="E78" s="119">
        <f>'Res1_Eliteserien_31.12'!E78+'Res2_Eliteserien_31.12'!E78+'Res3_Eliteserien_31.12'!E78</f>
        <v>0</v>
      </c>
      <c r="F78" s="119">
        <f>'Res1_Eliteserien_31.12'!F78+'Res2_Eliteserien_31.12'!F78+'Res3_Eliteserien_31.12'!F78</f>
        <v>0</v>
      </c>
      <c r="G78" s="123"/>
      <c r="H78" s="119">
        <f>'Res1_Eliteserien_31.12'!H78+'Res2_Eliteserien_31.12'!H78+'Res3_Eliteserien_31.12'!H78</f>
        <v>0</v>
      </c>
      <c r="I78" s="119">
        <f>'Res1_Eliteserien_31.12'!I78+'Res2_Eliteserien_31.12'!I78+'Res3_Eliteserien_31.12'!I78</f>
        <v>0</v>
      </c>
      <c r="J78" s="119">
        <f>'Res1_Eliteserien_31.12'!J78+'Res2_Eliteserien_31.12'!J78+'Res3_Eliteserien_31.12'!J78</f>
        <v>0</v>
      </c>
    </row>
    <row r="79" spans="1:10" x14ac:dyDescent="0.25">
      <c r="A79" s="205" t="s">
        <v>73</v>
      </c>
      <c r="B79" s="206"/>
      <c r="C79" s="121"/>
      <c r="D79" s="122">
        <f>SUM(D74:D78)</f>
        <v>0</v>
      </c>
      <c r="E79" s="122">
        <f>SUM(E74:E78)</f>
        <v>0</v>
      </c>
      <c r="F79" s="122">
        <f>SUM(F74:F78)</f>
        <v>0</v>
      </c>
      <c r="G79" s="123"/>
      <c r="H79" s="122">
        <f>SUM(H74:H78)</f>
        <v>0</v>
      </c>
      <c r="I79" s="122">
        <f>SUM(I74:I78)</f>
        <v>0</v>
      </c>
      <c r="J79" s="122">
        <f>SUM(J74:J78)</f>
        <v>0</v>
      </c>
    </row>
    <row r="80" spans="1:10" x14ac:dyDescent="0.25">
      <c r="A80" s="133" t="s">
        <v>191</v>
      </c>
      <c r="B80" s="134" t="s">
        <v>192</v>
      </c>
      <c r="C80" s="118"/>
      <c r="D80" s="119">
        <f>'Res1_Eliteserien_31.12'!D80+'Res2_Eliteserien_31.12'!D80+'Res3_Eliteserien_31.12'!D80</f>
        <v>0</v>
      </c>
      <c r="E80" s="119">
        <f>'Res1_Eliteserien_31.12'!E80+'Res2_Eliteserien_31.12'!E80+'Res3_Eliteserien_31.12'!E80</f>
        <v>0</v>
      </c>
      <c r="F80" s="119">
        <f>'Res1_Eliteserien_31.12'!F80+'Res2_Eliteserien_31.12'!F80+'Res3_Eliteserien_31.12'!F80</f>
        <v>0</v>
      </c>
      <c r="G80" s="123"/>
      <c r="H80" s="135"/>
      <c r="I80" s="135"/>
      <c r="J80" s="135"/>
    </row>
    <row r="81" spans="1:10" ht="15.75" thickBot="1" x14ac:dyDescent="0.3">
      <c r="A81" s="205" t="s">
        <v>193</v>
      </c>
      <c r="B81" s="206"/>
      <c r="C81" s="121"/>
      <c r="D81" s="122">
        <f>SUM(D80)</f>
        <v>0</v>
      </c>
      <c r="E81" s="122">
        <f>SUM(E80)</f>
        <v>0</v>
      </c>
      <c r="F81" s="122">
        <f>SUM(F80)</f>
        <v>0</v>
      </c>
      <c r="G81" s="7"/>
      <c r="H81" s="122">
        <f>SUM(H80)</f>
        <v>0</v>
      </c>
      <c r="I81" s="122">
        <f>SUM(I80)</f>
        <v>0</v>
      </c>
      <c r="J81" s="122">
        <f>SUM(J80)</f>
        <v>0</v>
      </c>
    </row>
    <row r="82" spans="1:10" ht="16.5" thickBot="1" x14ac:dyDescent="0.3">
      <c r="A82" s="136" t="s">
        <v>194</v>
      </c>
      <c r="B82" s="137" t="s">
        <v>195</v>
      </c>
      <c r="C82" s="138"/>
      <c r="D82" s="139">
        <f>SUM(D47-D50-D56-D73-D79-D81)</f>
        <v>0</v>
      </c>
      <c r="E82" s="139">
        <f>SUM(E47-E50-E56-E73-E79-E81)</f>
        <v>0</v>
      </c>
      <c r="F82" s="139">
        <f>SUM(F47-F50-F56-F73-F79-F81)</f>
        <v>0</v>
      </c>
      <c r="G82" s="140"/>
      <c r="H82" s="139">
        <f>SUM(H47-H50-H56-H73-H79-H81)</f>
        <v>0</v>
      </c>
      <c r="I82" s="139">
        <f>SUM(I47-I50-I56-I73-I79-I81)</f>
        <v>0</v>
      </c>
      <c r="J82" s="139">
        <f>SUM(J47-J50-J56-J73-J79-J81)</f>
        <v>0</v>
      </c>
    </row>
    <row r="83" spans="1:10" x14ac:dyDescent="0.25">
      <c r="A83" s="1" t="s">
        <v>2</v>
      </c>
      <c r="B83" s="1" t="s">
        <v>0</v>
      </c>
      <c r="C83" s="141"/>
      <c r="D83" s="120"/>
      <c r="E83" s="120"/>
      <c r="F83" s="120"/>
      <c r="G83" s="120"/>
      <c r="H83" s="120"/>
      <c r="I83" s="120"/>
      <c r="J83" s="120"/>
    </row>
    <row r="84" spans="1:10" x14ac:dyDescent="0.25">
      <c r="A84" s="1"/>
      <c r="B84" s="1"/>
      <c r="C84" s="141"/>
      <c r="D84" s="120"/>
      <c r="E84" s="120"/>
      <c r="F84" s="120"/>
      <c r="G84" s="120"/>
      <c r="H84" s="120"/>
      <c r="I84" s="120"/>
      <c r="J84" s="120"/>
    </row>
    <row r="85" spans="1:10" x14ac:dyDescent="0.25">
      <c r="A85" s="1"/>
      <c r="B85" s="1"/>
      <c r="C85" s="141"/>
      <c r="D85" s="120"/>
      <c r="E85" s="120"/>
      <c r="F85" s="120"/>
      <c r="G85" s="120"/>
      <c r="H85" s="120"/>
      <c r="I85" s="120"/>
      <c r="J85" s="120"/>
    </row>
    <row r="86" spans="1:10" x14ac:dyDescent="0.25">
      <c r="A86" s="1"/>
      <c r="B86" s="1"/>
      <c r="C86" s="141"/>
      <c r="D86" s="120"/>
      <c r="E86" s="120"/>
      <c r="F86" s="120"/>
      <c r="G86" s="120"/>
      <c r="H86" s="120"/>
      <c r="I86" s="120"/>
      <c r="J86" s="120"/>
    </row>
    <row r="87" spans="1:10" x14ac:dyDescent="0.25">
      <c r="A87" s="1"/>
      <c r="B87" s="1"/>
      <c r="C87" s="141"/>
      <c r="D87" s="120"/>
      <c r="E87" s="120"/>
      <c r="F87" s="120"/>
      <c r="G87" s="120"/>
      <c r="H87" s="120"/>
      <c r="I87" s="120"/>
      <c r="J87" s="120"/>
    </row>
    <row r="88" spans="1:10" x14ac:dyDescent="0.25">
      <c r="A88" s="1"/>
      <c r="B88" s="1"/>
      <c r="C88" s="141"/>
      <c r="D88" s="120"/>
      <c r="E88" s="120"/>
      <c r="F88" s="120"/>
      <c r="G88" s="120"/>
      <c r="H88" s="120"/>
      <c r="I88" s="120"/>
      <c r="J88" s="120"/>
    </row>
    <row r="89" spans="1:10" x14ac:dyDescent="0.25">
      <c r="A89" s="1"/>
      <c r="B89" s="1"/>
      <c r="C89" s="141"/>
      <c r="D89" s="120"/>
      <c r="E89" s="120"/>
      <c r="F89" s="120"/>
      <c r="G89" s="120"/>
      <c r="H89" s="120"/>
      <c r="I89" s="120"/>
      <c r="J89" s="120"/>
    </row>
    <row r="90" spans="1:10" x14ac:dyDescent="0.25">
      <c r="A90" s="1"/>
      <c r="B90" s="1"/>
      <c r="C90" s="141"/>
      <c r="D90" s="120"/>
      <c r="E90" s="120"/>
      <c r="F90" s="120"/>
      <c r="G90" s="120"/>
      <c r="H90" s="120"/>
      <c r="I90" s="120"/>
      <c r="J90" s="120"/>
    </row>
    <row r="91" spans="1:10" x14ac:dyDescent="0.25">
      <c r="A91" s="1"/>
      <c r="B91" s="1"/>
      <c r="C91" s="141"/>
      <c r="D91" s="120"/>
      <c r="E91" s="120"/>
      <c r="F91" s="120"/>
      <c r="G91" s="120"/>
      <c r="H91" s="120"/>
      <c r="I91" s="120"/>
      <c r="J91" s="120"/>
    </row>
    <row r="92" spans="1:10" x14ac:dyDescent="0.25">
      <c r="A92" s="1"/>
      <c r="B92" s="1"/>
      <c r="C92" s="141"/>
      <c r="D92" s="120"/>
      <c r="E92" s="120"/>
      <c r="F92" s="120"/>
      <c r="G92" s="120"/>
      <c r="H92" s="120"/>
      <c r="I92" s="120"/>
      <c r="J92" s="120"/>
    </row>
    <row r="93" spans="1:10" x14ac:dyDescent="0.25">
      <c r="A93" s="1"/>
      <c r="B93" s="1"/>
      <c r="C93" s="141"/>
      <c r="D93" s="120"/>
      <c r="E93" s="120"/>
      <c r="F93" s="120"/>
      <c r="G93" s="120"/>
      <c r="H93" s="120"/>
      <c r="I93" s="120"/>
      <c r="J93" s="120"/>
    </row>
    <row r="94" spans="1:10" x14ac:dyDescent="0.25">
      <c r="A94" s="1"/>
      <c r="B94" s="1"/>
      <c r="C94" s="141"/>
      <c r="D94" s="120"/>
      <c r="E94" s="120"/>
      <c r="F94" s="120"/>
      <c r="G94" s="120"/>
      <c r="H94" s="120"/>
      <c r="I94" s="120"/>
      <c r="J94" s="120"/>
    </row>
    <row r="95" spans="1:10" x14ac:dyDescent="0.25">
      <c r="A95" s="1"/>
      <c r="B95" s="1"/>
      <c r="C95" s="141"/>
      <c r="D95" s="120"/>
      <c r="E95" s="120"/>
      <c r="F95" s="120"/>
      <c r="G95" s="120"/>
      <c r="H95" s="120"/>
      <c r="I95" s="120"/>
      <c r="J95" s="120"/>
    </row>
  </sheetData>
  <sheetProtection sheet="1" objects="1" scenarios="1"/>
  <mergeCells count="15">
    <mergeCell ref="A73:B73"/>
    <mergeCell ref="A79:B79"/>
    <mergeCell ref="A81:B81"/>
    <mergeCell ref="A25:B25"/>
    <mergeCell ref="A35:B35"/>
    <mergeCell ref="A36:B36"/>
    <mergeCell ref="A47:B47"/>
    <mergeCell ref="A50:B50"/>
    <mergeCell ref="A56:B56"/>
    <mergeCell ref="A22:B22"/>
    <mergeCell ref="C2:J2"/>
    <mergeCell ref="A10:B10"/>
    <mergeCell ref="A17:B17"/>
    <mergeCell ref="A18:B18"/>
    <mergeCell ref="A19:B19"/>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37"/>
  <sheetViews>
    <sheetView workbookViewId="0">
      <selection activeCell="D29" sqref="D29"/>
    </sheetView>
  </sheetViews>
  <sheetFormatPr baseColWidth="10" defaultColWidth="11.42578125" defaultRowHeight="15" x14ac:dyDescent="0.25"/>
  <cols>
    <col min="1" max="1" width="38" customWidth="1"/>
    <col min="2" max="2" width="23.42578125" bestFit="1" customWidth="1"/>
    <col min="3" max="3" width="11.28515625" bestFit="1" customWidth="1"/>
  </cols>
  <sheetData>
    <row r="1" spans="1:4" ht="18.75" x14ac:dyDescent="0.3">
      <c r="A1" s="212" t="s">
        <v>197</v>
      </c>
      <c r="B1" s="212"/>
      <c r="C1" s="212"/>
      <c r="D1" s="212"/>
    </row>
    <row r="3" spans="1:4" ht="18.75" x14ac:dyDescent="0.3">
      <c r="A3" s="213" t="s">
        <v>16</v>
      </c>
      <c r="B3" s="213"/>
      <c r="C3" s="213"/>
    </row>
    <row r="4" spans="1:4" x14ac:dyDescent="0.25">
      <c r="A4" t="s">
        <v>19</v>
      </c>
      <c r="B4" s="103" t="str">
        <f>ResogBal!A17</f>
        <v>Sum omløpsmidler</v>
      </c>
      <c r="C4" s="103">
        <f>ResogBal!D17</f>
        <v>0</v>
      </c>
    </row>
    <row r="5" spans="1:4" x14ac:dyDescent="0.25">
      <c r="A5" t="s">
        <v>23</v>
      </c>
      <c r="B5" t="str">
        <f>ResogBal!A35</f>
        <v>Sum kortsiktig gjeld</v>
      </c>
      <c r="C5" s="103">
        <f>ResogBal!D35</f>
        <v>0</v>
      </c>
    </row>
    <row r="6" spans="1:4" x14ac:dyDescent="0.25">
      <c r="A6" t="s">
        <v>22</v>
      </c>
      <c r="B6" t="str">
        <f>ResogBal!A22</f>
        <v>Sum egenkapital</v>
      </c>
      <c r="C6" s="103">
        <f>ResogBal!D22</f>
        <v>0</v>
      </c>
    </row>
    <row r="7" spans="1:4" x14ac:dyDescent="0.25">
      <c r="A7" t="s">
        <v>190</v>
      </c>
      <c r="B7" t="str">
        <f>ResogBal!A36</f>
        <v>Sum egenkapital og gjeld</v>
      </c>
      <c r="C7" s="103">
        <f>ResogBal!D36</f>
        <v>0</v>
      </c>
    </row>
    <row r="8" spans="1:4" x14ac:dyDescent="0.25">
      <c r="A8" t="s">
        <v>198</v>
      </c>
      <c r="B8" t="str">
        <f>ResogBal!A36</f>
        <v>Sum egenkapital og gjeld</v>
      </c>
      <c r="C8" s="103">
        <f>ResogBal!F36</f>
        <v>0</v>
      </c>
    </row>
    <row r="10" spans="1:4" ht="18.75" x14ac:dyDescent="0.3">
      <c r="A10" s="213" t="s">
        <v>199</v>
      </c>
      <c r="B10" s="213"/>
      <c r="C10" s="213"/>
    </row>
    <row r="11" spans="1:4" x14ac:dyDescent="0.25">
      <c r="A11" t="s">
        <v>52</v>
      </c>
      <c r="B11" t="str">
        <f>ResogBal!A47</f>
        <v>Sum salgs- og driftsinntekt</v>
      </c>
      <c r="C11" s="103">
        <f>ResogBal!D47</f>
        <v>0</v>
      </c>
    </row>
    <row r="12" spans="1:4" x14ac:dyDescent="0.25">
      <c r="A12" s="104" t="s">
        <v>54</v>
      </c>
      <c r="B12" s="104" t="str">
        <f>ResogBal!A50</f>
        <v>Sum varekostnad</v>
      </c>
      <c r="C12" s="105">
        <f>-ResogBal!D50</f>
        <v>0</v>
      </c>
    </row>
    <row r="13" spans="1:4" x14ac:dyDescent="0.25">
      <c r="A13" s="104" t="s">
        <v>59</v>
      </c>
      <c r="B13" s="104" t="str">
        <f>ResogBal!A56</f>
        <v>Sum lønns- og personalkostnad</v>
      </c>
      <c r="C13" s="105">
        <f>-ResogBal!D56</f>
        <v>0</v>
      </c>
    </row>
    <row r="14" spans="1:4" x14ac:dyDescent="0.25">
      <c r="A14" s="104" t="s">
        <v>68</v>
      </c>
      <c r="B14" s="104" t="str">
        <f>ResogBal!A73</f>
        <v>Sum andre driftsk./avskrivning</v>
      </c>
      <c r="C14" s="105">
        <f>-ResogBal!D73</f>
        <v>0</v>
      </c>
    </row>
    <row r="15" spans="1:4" x14ac:dyDescent="0.25">
      <c r="A15" s="27" t="s">
        <v>201</v>
      </c>
      <c r="B15" s="27"/>
      <c r="C15" s="106">
        <f>SUM(C11+C12+C13+C14)</f>
        <v>0</v>
      </c>
    </row>
    <row r="16" spans="1:4" x14ac:dyDescent="0.25">
      <c r="A16" t="s">
        <v>256</v>
      </c>
      <c r="B16" t="str">
        <f>ResogBal!A47</f>
        <v>Sum salgs- og driftsinntekt</v>
      </c>
      <c r="C16" s="103">
        <f>ResogBal!F47</f>
        <v>0</v>
      </c>
    </row>
    <row r="17" spans="1:3" x14ac:dyDescent="0.25">
      <c r="A17" t="s">
        <v>257</v>
      </c>
      <c r="B17" t="str">
        <f>ResogBal!B74</f>
        <v>Renteinntekt</v>
      </c>
      <c r="C17" s="103">
        <f>IF(ResogBal!D74&gt;0,0,-ResogBal!D74)</f>
        <v>0</v>
      </c>
    </row>
    <row r="18" spans="1:3" x14ac:dyDescent="0.25">
      <c r="A18" s="104" t="s">
        <v>195</v>
      </c>
      <c r="B18" s="104" t="str">
        <f>ResogBal!B82</f>
        <v>Resultat etter skatt</v>
      </c>
      <c r="C18" s="105">
        <f>ResogBal!D82</f>
        <v>0</v>
      </c>
    </row>
    <row r="19" spans="1:3" x14ac:dyDescent="0.25">
      <c r="A19" s="104" t="s">
        <v>193</v>
      </c>
      <c r="B19" s="104" t="str">
        <f>ResogBal!A81</f>
        <v>Sum skattekostnad</v>
      </c>
      <c r="C19" s="105">
        <f>-ResogBal!D81</f>
        <v>0</v>
      </c>
    </row>
    <row r="20" spans="1:3" x14ac:dyDescent="0.25">
      <c r="A20" s="27" t="s">
        <v>200</v>
      </c>
      <c r="B20" s="27"/>
      <c r="C20" s="106">
        <f>C18+C19</f>
        <v>0</v>
      </c>
    </row>
    <row r="21" spans="1:3" x14ac:dyDescent="0.25">
      <c r="A21" s="104" t="s">
        <v>258</v>
      </c>
      <c r="B21" s="104" t="str">
        <f>ResogBal!B82</f>
        <v>Resultat etter skatt</v>
      </c>
      <c r="C21" s="105">
        <f>ResogBal!F82</f>
        <v>0</v>
      </c>
    </row>
    <row r="22" spans="1:3" x14ac:dyDescent="0.25">
      <c r="A22" s="104" t="s">
        <v>259</v>
      </c>
      <c r="B22" s="104" t="str">
        <f>ResogBal!A81</f>
        <v>Sum skattekostnad</v>
      </c>
      <c r="C22" s="105">
        <f>-ResogBal!F81</f>
        <v>0</v>
      </c>
    </row>
    <row r="23" spans="1:3" x14ac:dyDescent="0.25">
      <c r="A23" s="27" t="s">
        <v>260</v>
      </c>
      <c r="B23" s="27"/>
      <c r="C23" s="106">
        <f>SUM(C21+C22)</f>
        <v>0</v>
      </c>
    </row>
    <row r="25" spans="1:3" ht="18.75" x14ac:dyDescent="0.3">
      <c r="A25" s="213" t="s">
        <v>261</v>
      </c>
      <c r="B25" s="213"/>
      <c r="C25" s="213"/>
    </row>
    <row r="26" spans="1:3" x14ac:dyDescent="0.25">
      <c r="A26" t="s">
        <v>52</v>
      </c>
      <c r="B26" t="str">
        <f>ResogBal!A47</f>
        <v>Sum salgs- og driftsinntekt</v>
      </c>
      <c r="C26" s="103">
        <f>ResogBal!H47</f>
        <v>0</v>
      </c>
    </row>
    <row r="27" spans="1:3" x14ac:dyDescent="0.25">
      <c r="A27" s="104" t="s">
        <v>54</v>
      </c>
      <c r="B27" s="104" t="str">
        <f>ResogBal!A50</f>
        <v>Sum varekostnad</v>
      </c>
      <c r="C27" s="105">
        <f>-ResogBal!H50</f>
        <v>0</v>
      </c>
    </row>
    <row r="28" spans="1:3" x14ac:dyDescent="0.25">
      <c r="A28" s="104" t="s">
        <v>59</v>
      </c>
      <c r="B28" s="104" t="str">
        <f>ResogBal!A56</f>
        <v>Sum lønns- og personalkostnad</v>
      </c>
      <c r="C28" s="105">
        <f>-ResogBal!H56</f>
        <v>0</v>
      </c>
    </row>
    <row r="29" spans="1:3" x14ac:dyDescent="0.25">
      <c r="A29" s="104" t="s">
        <v>68</v>
      </c>
      <c r="B29" s="104" t="str">
        <f>ResogBal!A73</f>
        <v>Sum andre driftsk./avskrivning</v>
      </c>
      <c r="C29" s="105">
        <f>-ResogBal!H73</f>
        <v>0</v>
      </c>
    </row>
    <row r="30" spans="1:3" x14ac:dyDescent="0.25">
      <c r="A30" s="27" t="s">
        <v>201</v>
      </c>
      <c r="B30" s="27"/>
      <c r="C30" s="106">
        <f>SUM(C26+C27+C28+C29)</f>
        <v>0</v>
      </c>
    </row>
    <row r="31" spans="1:3" x14ac:dyDescent="0.25">
      <c r="A31" t="s">
        <v>257</v>
      </c>
      <c r="B31" t="str">
        <f>ResogBal!B74</f>
        <v>Renteinntekt</v>
      </c>
      <c r="C31" s="103">
        <f>IF(ResogBal!H74&gt;0,0,-ResogBal!H74)</f>
        <v>0</v>
      </c>
    </row>
    <row r="32" spans="1:3" x14ac:dyDescent="0.25">
      <c r="A32" s="104" t="s">
        <v>195</v>
      </c>
      <c r="B32" s="104" t="str">
        <f>ResogBal!B82</f>
        <v>Resultat etter skatt</v>
      </c>
      <c r="C32" s="105">
        <f>ResogBal!H82</f>
        <v>0</v>
      </c>
    </row>
    <row r="33" spans="1:3" x14ac:dyDescent="0.25">
      <c r="A33" s="104" t="s">
        <v>193</v>
      </c>
      <c r="B33" s="104" t="str">
        <f>ResogBal!A81</f>
        <v>Sum skattekostnad</v>
      </c>
      <c r="C33" s="105">
        <f>ResogBal!H81</f>
        <v>0</v>
      </c>
    </row>
    <row r="34" spans="1:3" x14ac:dyDescent="0.25">
      <c r="A34" s="27" t="s">
        <v>200</v>
      </c>
      <c r="B34" s="27"/>
      <c r="C34" s="106">
        <f>C32+C33</f>
        <v>0</v>
      </c>
    </row>
    <row r="36" spans="1:3" ht="18.75" x14ac:dyDescent="0.3">
      <c r="A36" s="213" t="s">
        <v>262</v>
      </c>
      <c r="B36" s="213"/>
      <c r="C36" s="213"/>
    </row>
    <row r="37" spans="1:3" x14ac:dyDescent="0.25">
      <c r="A37" s="95" t="s">
        <v>263</v>
      </c>
      <c r="B37" s="103" t="str">
        <f>ResogBal!B82</f>
        <v>Resultat etter skatt</v>
      </c>
      <c r="C37" s="103">
        <f>ResogBal!E82</f>
        <v>0</v>
      </c>
    </row>
  </sheetData>
  <sheetProtection sheet="1" objects="1" scenarios="1"/>
  <mergeCells count="5">
    <mergeCell ref="A1:D1"/>
    <mergeCell ref="A3:C3"/>
    <mergeCell ref="A10:C10"/>
    <mergeCell ref="A25:C25"/>
    <mergeCell ref="A36:C36"/>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M36"/>
  <sheetViews>
    <sheetView workbookViewId="0">
      <selection sqref="A1:IV65536"/>
    </sheetView>
  </sheetViews>
  <sheetFormatPr baseColWidth="10" defaultColWidth="11.42578125" defaultRowHeight="15" x14ac:dyDescent="0.25"/>
  <cols>
    <col min="1" max="1" width="22.28515625" bestFit="1" customWidth="1"/>
    <col min="2" max="2" width="11" bestFit="1" customWidth="1"/>
    <col min="3" max="3" width="12.28515625" bestFit="1" customWidth="1"/>
    <col min="4" max="5" width="7.85546875" bestFit="1" customWidth="1"/>
    <col min="6" max="6" width="5.85546875" bestFit="1" customWidth="1"/>
    <col min="7" max="7" width="14.28515625" bestFit="1" customWidth="1"/>
    <col min="8" max="10" width="5.28515625" bestFit="1" customWidth="1"/>
    <col min="11" max="11" width="5.85546875" bestFit="1" customWidth="1"/>
    <col min="12" max="12" width="10.28515625" bestFit="1" customWidth="1"/>
    <col min="13" max="13" width="22.140625" bestFit="1" customWidth="1"/>
  </cols>
  <sheetData>
    <row r="1" spans="1:13" x14ac:dyDescent="0.25">
      <c r="A1" s="214" t="s">
        <v>230</v>
      </c>
      <c r="B1" s="215"/>
      <c r="C1" s="215"/>
      <c r="D1" s="215"/>
      <c r="E1" s="215"/>
      <c r="F1" s="215"/>
      <c r="G1" s="215"/>
      <c r="H1" s="215"/>
      <c r="I1" s="215"/>
      <c r="J1" s="215"/>
      <c r="K1" s="215"/>
      <c r="L1" s="215"/>
      <c r="M1" s="216"/>
    </row>
    <row r="2" spans="1:13" x14ac:dyDescent="0.25">
      <c r="A2" s="217"/>
      <c r="B2" s="218"/>
      <c r="C2" s="218"/>
      <c r="D2" s="218"/>
      <c r="E2" s="218"/>
      <c r="F2" s="218"/>
      <c r="G2" s="218"/>
      <c r="H2" s="218"/>
      <c r="I2" s="218"/>
      <c r="J2" s="218"/>
      <c r="K2" s="218"/>
      <c r="L2" s="218"/>
      <c r="M2" s="219"/>
    </row>
    <row r="3" spans="1:13" ht="15.75" thickBot="1" x14ac:dyDescent="0.3">
      <c r="A3" s="28"/>
      <c r="B3" s="29"/>
      <c r="C3" s="29"/>
      <c r="D3" s="29"/>
      <c r="E3" s="29"/>
      <c r="F3" s="29"/>
      <c r="G3" s="29"/>
      <c r="H3" s="29"/>
      <c r="I3" s="29"/>
      <c r="J3" s="29"/>
      <c r="K3" s="29"/>
      <c r="M3" s="86"/>
    </row>
    <row r="4" spans="1:13" ht="15.75" thickBot="1" x14ac:dyDescent="0.3">
      <c r="A4" s="30"/>
      <c r="B4" s="31" t="s">
        <v>206</v>
      </c>
      <c r="C4" s="31" t="s">
        <v>231</v>
      </c>
      <c r="D4" s="220" t="s">
        <v>232</v>
      </c>
      <c r="E4" s="221"/>
      <c r="F4" s="221"/>
      <c r="G4" s="221"/>
      <c r="H4" s="221"/>
      <c r="I4" s="221"/>
      <c r="J4" s="221"/>
      <c r="K4" s="222"/>
      <c r="L4" s="32" t="s">
        <v>233</v>
      </c>
      <c r="M4" s="33" t="s">
        <v>234</v>
      </c>
    </row>
    <row r="5" spans="1:13" x14ac:dyDescent="0.25">
      <c r="A5" s="34" t="s">
        <v>219</v>
      </c>
      <c r="B5" s="35">
        <v>16</v>
      </c>
      <c r="C5" s="35">
        <v>4</v>
      </c>
      <c r="D5" s="34"/>
      <c r="E5" s="35"/>
      <c r="F5" s="35"/>
      <c r="G5" s="36">
        <v>0</v>
      </c>
      <c r="H5" s="36">
        <v>0.05</v>
      </c>
      <c r="I5" s="36">
        <v>0.1</v>
      </c>
      <c r="J5" s="36">
        <v>0.2</v>
      </c>
      <c r="K5" s="37">
        <v>0.2</v>
      </c>
      <c r="L5" s="87">
        <f>B5*$D$33</f>
        <v>4.2393162393162394</v>
      </c>
      <c r="M5" s="87" t="s">
        <v>235</v>
      </c>
    </row>
    <row r="6" spans="1:13" x14ac:dyDescent="0.25">
      <c r="A6" s="38"/>
      <c r="B6" s="39"/>
      <c r="C6" s="39"/>
      <c r="D6" s="38"/>
      <c r="E6" s="39"/>
      <c r="F6" s="39"/>
      <c r="G6" s="40">
        <v>0</v>
      </c>
      <c r="H6" s="40">
        <v>1</v>
      </c>
      <c r="I6" s="40">
        <v>2</v>
      </c>
      <c r="J6" s="40">
        <v>3</v>
      </c>
      <c r="K6" s="41">
        <v>4</v>
      </c>
      <c r="L6" s="88">
        <f>B5*$D$34</f>
        <v>8.6837606837606831</v>
      </c>
      <c r="M6" s="88" t="s">
        <v>236</v>
      </c>
    </row>
    <row r="7" spans="1:13" ht="15.75" thickBot="1" x14ac:dyDescent="0.3">
      <c r="A7" s="38"/>
      <c r="B7" s="39"/>
      <c r="C7" s="39"/>
      <c r="D7" s="38"/>
      <c r="E7" s="39"/>
      <c r="F7" s="39"/>
      <c r="G7" s="40"/>
      <c r="H7" s="40"/>
      <c r="I7" s="40"/>
      <c r="J7" s="40"/>
      <c r="K7" s="41"/>
      <c r="L7" s="89">
        <f>B5*$D$34</f>
        <v>8.6837606837606831</v>
      </c>
      <c r="M7" s="89" t="s">
        <v>237</v>
      </c>
    </row>
    <row r="8" spans="1:13" x14ac:dyDescent="0.25">
      <c r="A8" s="42" t="s">
        <v>220</v>
      </c>
      <c r="B8" s="43">
        <v>16</v>
      </c>
      <c r="C8" s="43">
        <v>4</v>
      </c>
      <c r="D8" s="42"/>
      <c r="E8" s="43"/>
      <c r="F8" s="43"/>
      <c r="G8" s="44">
        <v>0</v>
      </c>
      <c r="H8" s="44">
        <v>0.01</v>
      </c>
      <c r="I8" s="44">
        <v>0.03</v>
      </c>
      <c r="J8" s="44">
        <v>0.06</v>
      </c>
      <c r="K8" s="45">
        <v>0.06</v>
      </c>
      <c r="L8" s="87">
        <f>B8*$D$33</f>
        <v>4.2393162393162394</v>
      </c>
      <c r="M8" s="87" t="s">
        <v>235</v>
      </c>
    </row>
    <row r="9" spans="1:13" x14ac:dyDescent="0.25">
      <c r="A9" s="28"/>
      <c r="B9" s="29"/>
      <c r="C9" s="29"/>
      <c r="D9" s="28"/>
      <c r="E9" s="29"/>
      <c r="F9" s="29"/>
      <c r="G9" s="46">
        <v>0</v>
      </c>
      <c r="H9" s="46">
        <v>1</v>
      </c>
      <c r="I9" s="46">
        <v>2</v>
      </c>
      <c r="J9" s="46">
        <v>3</v>
      </c>
      <c r="K9" s="47">
        <v>4</v>
      </c>
      <c r="L9" s="88">
        <f>B8*$D$34</f>
        <v>8.6837606837606831</v>
      </c>
      <c r="M9" s="88" t="s">
        <v>236</v>
      </c>
    </row>
    <row r="10" spans="1:13" ht="15.75" thickBot="1" x14ac:dyDescent="0.3">
      <c r="A10" s="48"/>
      <c r="B10" s="49"/>
      <c r="C10" s="49"/>
      <c r="D10" s="48"/>
      <c r="E10" s="49"/>
      <c r="F10" s="49"/>
      <c r="G10" s="50"/>
      <c r="H10" s="50"/>
      <c r="I10" s="50"/>
      <c r="J10" s="50"/>
      <c r="K10" s="51"/>
      <c r="L10" s="89">
        <f>B8*$D$34</f>
        <v>8.6837606837606831</v>
      </c>
      <c r="M10" s="89" t="s">
        <v>237</v>
      </c>
    </row>
    <row r="11" spans="1:13" x14ac:dyDescent="0.25">
      <c r="A11" s="34" t="s">
        <v>238</v>
      </c>
      <c r="B11" s="35">
        <v>16</v>
      </c>
      <c r="C11" s="35">
        <v>4</v>
      </c>
      <c r="D11" s="34"/>
      <c r="E11" s="35"/>
      <c r="F11" s="35"/>
      <c r="G11" s="36">
        <v>0</v>
      </c>
      <c r="H11" s="36">
        <v>0.01</v>
      </c>
      <c r="I11" s="36">
        <v>0.03</v>
      </c>
      <c r="J11" s="36">
        <v>0.06</v>
      </c>
      <c r="K11" s="37">
        <v>0.06</v>
      </c>
      <c r="L11" s="87">
        <f>B11*$D$33</f>
        <v>4.2393162393162394</v>
      </c>
      <c r="M11" s="87" t="s">
        <v>235</v>
      </c>
    </row>
    <row r="12" spans="1:13" x14ac:dyDescent="0.25">
      <c r="A12" s="38"/>
      <c r="B12" s="39"/>
      <c r="C12" s="39"/>
      <c r="D12" s="38"/>
      <c r="E12" s="39"/>
      <c r="F12" s="39"/>
      <c r="G12" s="40">
        <v>0</v>
      </c>
      <c r="H12" s="40">
        <v>1</v>
      </c>
      <c r="I12" s="40">
        <v>2</v>
      </c>
      <c r="J12" s="40">
        <v>3</v>
      </c>
      <c r="K12" s="41">
        <v>4</v>
      </c>
      <c r="L12" s="88">
        <f>B11*$D$34</f>
        <v>8.6837606837606831</v>
      </c>
      <c r="M12" s="88" t="s">
        <v>236</v>
      </c>
    </row>
    <row r="13" spans="1:13" ht="15.75" thickBot="1" x14ac:dyDescent="0.3">
      <c r="A13" s="52"/>
      <c r="B13" s="53"/>
      <c r="C13" s="53"/>
      <c r="D13" s="52"/>
      <c r="E13" s="53"/>
      <c r="F13" s="53"/>
      <c r="G13" s="54"/>
      <c r="H13" s="54"/>
      <c r="I13" s="54"/>
      <c r="J13" s="54"/>
      <c r="K13" s="55"/>
      <c r="L13" s="89">
        <f>B11*$D$34</f>
        <v>8.6837606837606831</v>
      </c>
      <c r="M13" s="89" t="s">
        <v>237</v>
      </c>
    </row>
    <row r="14" spans="1:13" x14ac:dyDescent="0.25">
      <c r="A14" s="42" t="s">
        <v>239</v>
      </c>
      <c r="B14" s="43">
        <v>16</v>
      </c>
      <c r="C14" s="43">
        <v>4</v>
      </c>
      <c r="D14" s="42"/>
      <c r="E14" s="44">
        <v>0.75</v>
      </c>
      <c r="F14" s="44">
        <v>0.7</v>
      </c>
      <c r="G14" s="44">
        <v>0.65</v>
      </c>
      <c r="H14" s="44">
        <v>0.6</v>
      </c>
      <c r="I14" s="44">
        <v>0.55000000000000004</v>
      </c>
      <c r="J14" s="44">
        <v>0.5</v>
      </c>
      <c r="K14" s="45" t="s">
        <v>240</v>
      </c>
      <c r="L14" s="87">
        <f>B14*$D$33</f>
        <v>4.2393162393162394</v>
      </c>
      <c r="M14" s="87" t="s">
        <v>235</v>
      </c>
    </row>
    <row r="15" spans="1:13" x14ac:dyDescent="0.25">
      <c r="A15" s="28"/>
      <c r="B15" s="29"/>
      <c r="C15" s="29"/>
      <c r="D15" s="28"/>
      <c r="E15" s="29"/>
      <c r="F15" s="29"/>
      <c r="G15" s="46"/>
      <c r="H15" s="46"/>
      <c r="I15" s="46"/>
      <c r="J15" s="46"/>
      <c r="K15" s="47"/>
      <c r="L15" s="88">
        <f>B14*$D$34</f>
        <v>8.6837606837606831</v>
      </c>
      <c r="M15" s="88" t="s">
        <v>236</v>
      </c>
    </row>
    <row r="16" spans="1:13" ht="15.75" thickBot="1" x14ac:dyDescent="0.3">
      <c r="A16" s="48"/>
      <c r="B16" s="49"/>
      <c r="C16" s="49"/>
      <c r="D16" s="48"/>
      <c r="E16" s="49">
        <v>-1</v>
      </c>
      <c r="F16" s="49">
        <v>-0.5</v>
      </c>
      <c r="G16" s="50">
        <v>0</v>
      </c>
      <c r="H16" s="50">
        <v>1</v>
      </c>
      <c r="I16" s="50">
        <v>2</v>
      </c>
      <c r="J16" s="50">
        <v>3</v>
      </c>
      <c r="K16" s="51">
        <v>4</v>
      </c>
      <c r="L16" s="89">
        <f>B14*$D$34</f>
        <v>8.6837606837606831</v>
      </c>
      <c r="M16" s="89" t="s">
        <v>237</v>
      </c>
    </row>
    <row r="17" spans="1:13" x14ac:dyDescent="0.25">
      <c r="A17" s="34" t="s">
        <v>212</v>
      </c>
      <c r="B17" s="35">
        <v>26</v>
      </c>
      <c r="C17" s="35">
        <v>6.5</v>
      </c>
      <c r="D17" s="34"/>
      <c r="E17" s="36">
        <v>-0.3</v>
      </c>
      <c r="F17" s="36">
        <v>-0.15</v>
      </c>
      <c r="G17" s="36">
        <v>-0.05</v>
      </c>
      <c r="H17" s="36">
        <v>0.05</v>
      </c>
      <c r="I17" s="36">
        <v>0.15</v>
      </c>
      <c r="J17" s="36">
        <v>0.25</v>
      </c>
      <c r="K17" s="37">
        <v>0.25</v>
      </c>
      <c r="L17" s="87">
        <f>B17*$D$33</f>
        <v>6.8888888888888893</v>
      </c>
      <c r="M17" s="87" t="s">
        <v>235</v>
      </c>
    </row>
    <row r="18" spans="1:13" x14ac:dyDescent="0.25">
      <c r="A18" s="38"/>
      <c r="B18" s="39"/>
      <c r="C18" s="39"/>
      <c r="D18" s="38"/>
      <c r="E18" s="39"/>
      <c r="F18" s="39"/>
      <c r="G18" s="40"/>
      <c r="H18" s="40"/>
      <c r="I18" s="40"/>
      <c r="J18" s="40"/>
      <c r="K18" s="41"/>
      <c r="L18" s="88">
        <f>B17*$D$34</f>
        <v>14.111111111111111</v>
      </c>
      <c r="M18" s="88" t="s">
        <v>236</v>
      </c>
    </row>
    <row r="19" spans="1:13" ht="15.75" thickBot="1" x14ac:dyDescent="0.3">
      <c r="A19" s="38"/>
      <c r="B19" s="39"/>
      <c r="C19" s="39"/>
      <c r="D19" s="38"/>
      <c r="E19" s="39">
        <v>-3</v>
      </c>
      <c r="F19" s="39">
        <v>-2</v>
      </c>
      <c r="G19" s="40">
        <v>0</v>
      </c>
      <c r="H19" s="40">
        <v>1</v>
      </c>
      <c r="I19" s="40">
        <v>2</v>
      </c>
      <c r="J19" s="40">
        <v>3</v>
      </c>
      <c r="K19" s="41">
        <v>4</v>
      </c>
      <c r="L19" s="89">
        <f>B17*$D$34</f>
        <v>14.111111111111111</v>
      </c>
      <c r="M19" s="89" t="s">
        <v>237</v>
      </c>
    </row>
    <row r="20" spans="1:13" x14ac:dyDescent="0.25">
      <c r="A20" s="42" t="s">
        <v>210</v>
      </c>
      <c r="B20" s="43">
        <v>72</v>
      </c>
      <c r="C20" s="43">
        <v>18</v>
      </c>
      <c r="D20" s="56"/>
      <c r="E20" s="43">
        <v>0.25</v>
      </c>
      <c r="F20" s="43">
        <v>0.5</v>
      </c>
      <c r="G20" s="57">
        <v>0.75</v>
      </c>
      <c r="H20" s="57">
        <v>1</v>
      </c>
      <c r="I20" s="57">
        <v>1.5</v>
      </c>
      <c r="J20" s="57">
        <v>2</v>
      </c>
      <c r="K20" s="58">
        <v>2</v>
      </c>
      <c r="L20" s="87">
        <f>B20*$D$33</f>
        <v>19.076923076923077</v>
      </c>
      <c r="M20" s="87" t="s">
        <v>235</v>
      </c>
    </row>
    <row r="21" spans="1:13" x14ac:dyDescent="0.25">
      <c r="A21" s="28"/>
      <c r="B21" s="29"/>
      <c r="C21" s="29"/>
      <c r="D21" s="28"/>
      <c r="E21" s="29">
        <v>-1.5</v>
      </c>
      <c r="F21" s="29">
        <v>-0.5</v>
      </c>
      <c r="G21" s="46">
        <v>0</v>
      </c>
      <c r="H21" s="46">
        <v>1</v>
      </c>
      <c r="I21" s="46">
        <v>2</v>
      </c>
      <c r="J21" s="46">
        <v>3</v>
      </c>
      <c r="K21" s="47">
        <v>4</v>
      </c>
      <c r="L21" s="88">
        <f>B20*$D$34</f>
        <v>39.076923076923073</v>
      </c>
      <c r="M21" s="88" t="s">
        <v>236</v>
      </c>
    </row>
    <row r="22" spans="1:13" ht="15.75" thickBot="1" x14ac:dyDescent="0.3">
      <c r="A22" s="48"/>
      <c r="B22" s="49"/>
      <c r="C22" s="49"/>
      <c r="D22" s="48"/>
      <c r="E22" s="49"/>
      <c r="F22" s="49"/>
      <c r="G22" s="50"/>
      <c r="H22" s="50"/>
      <c r="I22" s="50"/>
      <c r="J22" s="50"/>
      <c r="K22" s="51"/>
      <c r="L22" s="89">
        <f>B20*$D$34</f>
        <v>39.076923076923073</v>
      </c>
      <c r="M22" s="89" t="s">
        <v>237</v>
      </c>
    </row>
    <row r="23" spans="1:13" x14ac:dyDescent="0.25">
      <c r="A23" s="38" t="s">
        <v>215</v>
      </c>
      <c r="B23" s="39">
        <v>72</v>
      </c>
      <c r="C23" s="39">
        <v>18</v>
      </c>
      <c r="D23" s="38"/>
      <c r="E23" s="59">
        <v>-0.3</v>
      </c>
      <c r="F23" s="59">
        <v>-0.15</v>
      </c>
      <c r="G23" s="59">
        <v>0</v>
      </c>
      <c r="H23" s="59">
        <v>0.05</v>
      </c>
      <c r="I23" s="59">
        <v>0.15</v>
      </c>
      <c r="J23" s="59">
        <v>0.3</v>
      </c>
      <c r="K23" s="60">
        <v>0.3</v>
      </c>
      <c r="L23" s="87">
        <f>B23*$D$33</f>
        <v>19.076923076923077</v>
      </c>
      <c r="M23" s="87" t="s">
        <v>235</v>
      </c>
    </row>
    <row r="24" spans="1:13" x14ac:dyDescent="0.25">
      <c r="A24" s="38"/>
      <c r="B24" s="39"/>
      <c r="C24" s="39"/>
      <c r="D24" s="38"/>
      <c r="E24" s="39">
        <v>-2.5</v>
      </c>
      <c r="F24" s="39">
        <v>-1</v>
      </c>
      <c r="G24" s="40">
        <v>0</v>
      </c>
      <c r="H24" s="40">
        <v>1</v>
      </c>
      <c r="I24" s="40">
        <v>2</v>
      </c>
      <c r="J24" s="40">
        <v>3</v>
      </c>
      <c r="K24" s="41">
        <v>4</v>
      </c>
      <c r="L24" s="88">
        <f>B23*$D$34</f>
        <v>39.076923076923073</v>
      </c>
      <c r="M24" s="88" t="s">
        <v>236</v>
      </c>
    </row>
    <row r="25" spans="1:13" ht="15.75" thickBot="1" x14ac:dyDescent="0.3">
      <c r="A25" s="38"/>
      <c r="B25" s="39"/>
      <c r="C25" s="39"/>
      <c r="D25" s="38"/>
      <c r="E25" s="39"/>
      <c r="F25" s="39"/>
      <c r="G25" s="40"/>
      <c r="H25" s="40"/>
      <c r="I25" s="40"/>
      <c r="J25" s="40"/>
      <c r="K25" s="41"/>
      <c r="L25" s="89">
        <f>B23*$D$34</f>
        <v>39.076923076923073</v>
      </c>
      <c r="M25" s="89" t="s">
        <v>237</v>
      </c>
    </row>
    <row r="26" spans="1:13" x14ac:dyDescent="0.25">
      <c r="A26" s="61" t="s">
        <v>241</v>
      </c>
      <c r="B26" s="62"/>
      <c r="C26" s="62"/>
      <c r="D26" s="61"/>
      <c r="E26" s="62"/>
      <c r="F26" s="62"/>
      <c r="G26" s="63"/>
      <c r="H26" s="63"/>
      <c r="I26" s="63"/>
      <c r="J26" s="63"/>
      <c r="K26" s="64"/>
      <c r="L26" s="87">
        <f>B26*$D$33</f>
        <v>0</v>
      </c>
      <c r="M26" s="87" t="s">
        <v>235</v>
      </c>
    </row>
    <row r="27" spans="1:13" x14ac:dyDescent="0.25">
      <c r="A27" s="65"/>
      <c r="B27" s="66"/>
      <c r="C27" s="66"/>
      <c r="D27" s="65"/>
      <c r="E27" s="66"/>
      <c r="F27" s="66"/>
      <c r="G27" s="67"/>
      <c r="H27" s="67"/>
      <c r="I27" s="67"/>
      <c r="J27" s="67"/>
      <c r="K27" s="68"/>
      <c r="L27" s="88">
        <f>B26*$D$34</f>
        <v>0</v>
      </c>
      <c r="M27" s="88" t="s">
        <v>236</v>
      </c>
    </row>
    <row r="28" spans="1:13" ht="15.75" thickBot="1" x14ac:dyDescent="0.3">
      <c r="A28" s="69"/>
      <c r="B28" s="70"/>
      <c r="C28" s="70"/>
      <c r="D28" s="69"/>
      <c r="E28" s="70"/>
      <c r="F28" s="70"/>
      <c r="G28" s="71"/>
      <c r="H28" s="71"/>
      <c r="I28" s="71"/>
      <c r="J28" s="71"/>
      <c r="K28" s="72"/>
      <c r="L28" s="89">
        <f>B26*$D$34</f>
        <v>0</v>
      </c>
      <c r="M28" s="89" t="s">
        <v>237</v>
      </c>
    </row>
    <row r="29" spans="1:13" ht="15.75" thickBot="1" x14ac:dyDescent="0.3">
      <c r="A29" s="73" t="s">
        <v>242</v>
      </c>
      <c r="B29" s="74"/>
      <c r="C29" s="74"/>
      <c r="D29" s="75" t="s">
        <v>243</v>
      </c>
      <c r="E29" s="76"/>
      <c r="F29" s="76" t="s">
        <v>244</v>
      </c>
      <c r="G29" s="76" t="s">
        <v>244</v>
      </c>
      <c r="H29" s="76" t="s">
        <v>244</v>
      </c>
      <c r="I29" s="76" t="s">
        <v>243</v>
      </c>
      <c r="J29" s="76" t="s">
        <v>243</v>
      </c>
      <c r="K29" s="77" t="s">
        <v>244</v>
      </c>
      <c r="M29" s="86"/>
    </row>
    <row r="30" spans="1:13" x14ac:dyDescent="0.25">
      <c r="A30" s="28"/>
      <c r="B30" s="29"/>
      <c r="C30" s="29"/>
      <c r="D30" s="29"/>
      <c r="E30" s="29"/>
      <c r="F30" s="29"/>
      <c r="G30" s="29"/>
      <c r="H30" s="29"/>
      <c r="I30" s="29"/>
      <c r="J30" s="29"/>
      <c r="K30" s="29"/>
      <c r="M30" s="86"/>
    </row>
    <row r="31" spans="1:13" x14ac:dyDescent="0.25">
      <c r="A31" s="78" t="s">
        <v>245</v>
      </c>
      <c r="B31" s="79">
        <f>SUM(B5:B24)</f>
        <v>234</v>
      </c>
      <c r="C31" s="29"/>
      <c r="D31" s="29"/>
      <c r="E31" s="29"/>
      <c r="F31" s="29"/>
      <c r="G31" s="29"/>
      <c r="H31" s="29"/>
      <c r="I31" s="29"/>
      <c r="J31" s="29"/>
      <c r="K31" s="29"/>
      <c r="M31" s="86"/>
    </row>
    <row r="32" spans="1:13" ht="15.75" thickBot="1" x14ac:dyDescent="0.3">
      <c r="A32" s="28"/>
      <c r="B32" s="29"/>
      <c r="C32" s="29"/>
      <c r="D32" s="29"/>
      <c r="E32" s="29"/>
      <c r="F32" s="29"/>
      <c r="G32" s="29"/>
      <c r="H32" s="29"/>
      <c r="I32" s="29"/>
      <c r="J32" s="29"/>
      <c r="K32" s="29"/>
      <c r="M32" s="86"/>
    </row>
    <row r="33" spans="1:13" x14ac:dyDescent="0.25">
      <c r="A33" s="42" t="s">
        <v>246</v>
      </c>
      <c r="B33" s="57" t="s">
        <v>247</v>
      </c>
      <c r="C33" s="43">
        <v>62</v>
      </c>
      <c r="D33" s="90">
        <f>SUM(C33/$B$31)</f>
        <v>0.26495726495726496</v>
      </c>
      <c r="E33" s="90">
        <v>0.27083333333333331</v>
      </c>
      <c r="F33" s="80"/>
      <c r="G33" s="43" t="s">
        <v>235</v>
      </c>
      <c r="H33" s="43"/>
      <c r="I33" s="81"/>
      <c r="J33" s="29"/>
      <c r="K33" s="29"/>
      <c r="M33" s="86"/>
    </row>
    <row r="34" spans="1:13" x14ac:dyDescent="0.25">
      <c r="A34" s="28"/>
      <c r="B34" s="46" t="s">
        <v>248</v>
      </c>
      <c r="C34" s="29">
        <v>127</v>
      </c>
      <c r="D34" s="91">
        <f>SUM(C34/$B$31)</f>
        <v>0.54273504273504269</v>
      </c>
      <c r="E34" s="91">
        <v>0.54166666666666663</v>
      </c>
      <c r="F34" s="82"/>
      <c r="G34" s="29" t="s">
        <v>236</v>
      </c>
      <c r="H34" s="29"/>
      <c r="I34" s="83"/>
      <c r="J34" s="29"/>
      <c r="K34" s="29"/>
      <c r="M34" s="86"/>
    </row>
    <row r="35" spans="1:13" ht="15.75" thickBot="1" x14ac:dyDescent="0.3">
      <c r="A35" s="48"/>
      <c r="B35" s="50" t="s">
        <v>249</v>
      </c>
      <c r="C35" s="49">
        <v>127</v>
      </c>
      <c r="D35" s="92">
        <f>SUM(C35/$B$31)</f>
        <v>0.54273504273504269</v>
      </c>
      <c r="E35" s="92">
        <v>0.54166666666666663</v>
      </c>
      <c r="F35" s="84"/>
      <c r="G35" s="49" t="s">
        <v>237</v>
      </c>
      <c r="H35" s="49"/>
      <c r="I35" s="85"/>
      <c r="J35" s="29"/>
      <c r="K35" s="29"/>
      <c r="M35" s="86"/>
    </row>
    <row r="36" spans="1:13" ht="15.75" thickBot="1" x14ac:dyDescent="0.3">
      <c r="A36" s="48"/>
      <c r="B36" s="49"/>
      <c r="C36" s="49"/>
      <c r="D36" s="49"/>
      <c r="E36" s="49"/>
      <c r="F36" s="49"/>
      <c r="G36" s="49"/>
      <c r="H36" s="49"/>
      <c r="I36" s="49"/>
      <c r="J36" s="49"/>
      <c r="K36" s="49"/>
      <c r="L36" s="93"/>
      <c r="M36" s="94"/>
    </row>
  </sheetData>
  <sheetProtection sheet="1" objects="1" scenarios="1"/>
  <mergeCells count="2">
    <mergeCell ref="A1:M2"/>
    <mergeCell ref="D4:K4"/>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F75"/>
  <sheetViews>
    <sheetView zoomScale="80" workbookViewId="0">
      <selection activeCell="D29" sqref="D29"/>
    </sheetView>
  </sheetViews>
  <sheetFormatPr baseColWidth="10" defaultColWidth="11.42578125" defaultRowHeight="15" x14ac:dyDescent="0.25"/>
  <cols>
    <col min="1" max="1" width="11.42578125" style="4"/>
    <col min="2" max="2" width="30.85546875" style="4" customWidth="1"/>
    <col min="3" max="3" width="11.28515625" style="4" customWidth="1"/>
    <col min="4" max="16384" width="11.42578125" style="4"/>
  </cols>
  <sheetData>
    <row r="1" spans="1:6" ht="25.5" x14ac:dyDescent="0.35">
      <c r="A1" s="26" t="s">
        <v>124</v>
      </c>
      <c r="B1" s="3"/>
      <c r="C1" s="3"/>
      <c r="D1" s="3"/>
      <c r="E1" s="1"/>
    </row>
    <row r="2" spans="1:6" x14ac:dyDescent="0.25">
      <c r="A2" s="27" t="s">
        <v>188</v>
      </c>
      <c r="B2" s="3"/>
      <c r="C2" s="3"/>
      <c r="D2" s="6">
        <v>41639</v>
      </c>
      <c r="E2" s="1"/>
      <c r="F2" s="2">
        <v>42369</v>
      </c>
    </row>
    <row r="3" spans="1:6" x14ac:dyDescent="0.25">
      <c r="A3" s="1"/>
      <c r="B3" s="1"/>
      <c r="C3" s="1"/>
      <c r="D3" s="1"/>
      <c r="E3" s="1"/>
    </row>
    <row r="4" spans="1:6" x14ac:dyDescent="0.25">
      <c r="A4" s="7" t="s">
        <v>125</v>
      </c>
      <c r="B4" s="1"/>
      <c r="C4" s="1"/>
      <c r="D4" s="8"/>
      <c r="E4" s="1"/>
      <c r="F4" s="9"/>
    </row>
    <row r="5" spans="1:6" x14ac:dyDescent="0.25">
      <c r="A5" s="10" t="s">
        <v>80</v>
      </c>
      <c r="B5" s="1" t="s">
        <v>81</v>
      </c>
      <c r="C5" s="1"/>
      <c r="D5" s="8" t="s">
        <v>0</v>
      </c>
      <c r="E5" s="1"/>
      <c r="F5" s="9"/>
    </row>
    <row r="6" spans="1:6" x14ac:dyDescent="0.25">
      <c r="A6" s="10" t="s">
        <v>80</v>
      </c>
      <c r="B6" s="1"/>
      <c r="C6" s="1"/>
      <c r="D6" s="8"/>
      <c r="E6" s="1"/>
      <c r="F6" s="9"/>
    </row>
    <row r="7" spans="1:6" ht="15.75" thickBot="1" x14ac:dyDescent="0.3">
      <c r="A7" s="10" t="s">
        <v>80</v>
      </c>
      <c r="B7" s="1"/>
      <c r="C7" s="1"/>
      <c r="D7" s="11"/>
      <c r="E7" s="1"/>
      <c r="F7" s="12"/>
    </row>
    <row r="8" spans="1:6" ht="15.75" thickBot="1" x14ac:dyDescent="0.3">
      <c r="A8" s="7" t="s">
        <v>126</v>
      </c>
      <c r="B8" s="1"/>
      <c r="C8" s="1"/>
      <c r="D8" s="13">
        <f>SUM(D5:D7)</f>
        <v>0</v>
      </c>
      <c r="E8" s="1"/>
      <c r="F8" s="14">
        <f>SUM(F4:F7)</f>
        <v>0</v>
      </c>
    </row>
    <row r="9" spans="1:6" x14ac:dyDescent="0.25">
      <c r="A9" s="1"/>
      <c r="B9" s="1"/>
      <c r="C9" s="1"/>
      <c r="D9" s="1"/>
      <c r="E9" s="1"/>
    </row>
    <row r="10" spans="1:6" x14ac:dyDescent="0.25">
      <c r="A10" s="7" t="s">
        <v>107</v>
      </c>
      <c r="B10" s="1"/>
      <c r="C10" s="1"/>
      <c r="D10" s="1"/>
      <c r="E10" s="1"/>
    </row>
    <row r="11" spans="1:6" x14ac:dyDescent="0.25">
      <c r="A11" s="15" t="s">
        <v>0</v>
      </c>
      <c r="B11" s="4" t="s">
        <v>82</v>
      </c>
      <c r="D11" s="9" t="s">
        <v>0</v>
      </c>
      <c r="F11" s="9"/>
    </row>
    <row r="12" spans="1:6" x14ac:dyDescent="0.25">
      <c r="A12" s="15"/>
      <c r="B12" s="4" t="s">
        <v>83</v>
      </c>
      <c r="C12" s="9" t="s">
        <v>84</v>
      </c>
      <c r="D12" s="9" t="s">
        <v>85</v>
      </c>
      <c r="E12" s="9" t="s">
        <v>86</v>
      </c>
      <c r="F12" s="16"/>
    </row>
    <row r="13" spans="1:6" x14ac:dyDescent="0.25">
      <c r="A13" s="15"/>
      <c r="C13" s="9"/>
      <c r="D13" s="9"/>
      <c r="E13" s="9"/>
      <c r="F13" s="16"/>
    </row>
    <row r="14" spans="1:6" x14ac:dyDescent="0.25">
      <c r="A14" s="15" t="s">
        <v>0</v>
      </c>
      <c r="B14" s="4" t="s">
        <v>87</v>
      </c>
      <c r="D14" s="9"/>
      <c r="F14" s="9"/>
    </row>
    <row r="15" spans="1:6" x14ac:dyDescent="0.25">
      <c r="A15" s="15" t="s">
        <v>0</v>
      </c>
      <c r="B15" s="4" t="s">
        <v>88</v>
      </c>
      <c r="D15" s="9"/>
      <c r="F15" s="9"/>
    </row>
    <row r="16" spans="1:6" x14ac:dyDescent="0.25">
      <c r="A16" s="15" t="s">
        <v>0</v>
      </c>
      <c r="B16" s="4" t="s">
        <v>89</v>
      </c>
      <c r="D16" s="9"/>
      <c r="F16" s="9"/>
    </row>
    <row r="17" spans="1:6" ht="15.75" thickBot="1" x14ac:dyDescent="0.3">
      <c r="A17" s="15" t="s">
        <v>0</v>
      </c>
      <c r="B17" s="4" t="s">
        <v>90</v>
      </c>
      <c r="D17" s="12" t="s">
        <v>0</v>
      </c>
      <c r="F17" s="12"/>
    </row>
    <row r="18" spans="1:6" ht="15.75" thickBot="1" x14ac:dyDescent="0.3">
      <c r="A18" s="7" t="s">
        <v>91</v>
      </c>
      <c r="B18" s="1"/>
      <c r="C18" s="17"/>
      <c r="D18" s="13">
        <f>SUM(D11,D14:D17)</f>
        <v>0</v>
      </c>
      <c r="E18" s="1"/>
      <c r="F18" s="14">
        <f>SUM(F11,F14:F17)</f>
        <v>0</v>
      </c>
    </row>
    <row r="19" spans="1:6" x14ac:dyDescent="0.25">
      <c r="A19" s="7"/>
      <c r="B19" s="1"/>
      <c r="C19" s="17"/>
      <c r="D19" s="18"/>
      <c r="E19" s="1"/>
    </row>
    <row r="20" spans="1:6" x14ac:dyDescent="0.25">
      <c r="A20" s="7" t="s">
        <v>114</v>
      </c>
      <c r="B20" s="7"/>
      <c r="C20" s="7"/>
      <c r="D20" s="7"/>
      <c r="E20" s="7"/>
    </row>
    <row r="21" spans="1:6" x14ac:dyDescent="0.25">
      <c r="A21" s="7"/>
      <c r="B21" s="7" t="s">
        <v>127</v>
      </c>
      <c r="C21" s="7"/>
      <c r="D21" s="7"/>
      <c r="E21" s="7"/>
    </row>
    <row r="22" spans="1:6" x14ac:dyDescent="0.25">
      <c r="A22" s="19" t="s">
        <v>80</v>
      </c>
      <c r="B22" s="4" t="s">
        <v>96</v>
      </c>
      <c r="C22" s="1"/>
      <c r="D22" s="20" t="s">
        <v>0</v>
      </c>
      <c r="E22" s="1"/>
      <c r="F22" s="20" t="s">
        <v>0</v>
      </c>
    </row>
    <row r="23" spans="1:6" x14ac:dyDescent="0.25">
      <c r="A23" s="19" t="s">
        <v>80</v>
      </c>
      <c r="B23" s="4" t="s">
        <v>0</v>
      </c>
      <c r="C23" s="1"/>
      <c r="D23" s="8"/>
      <c r="E23" s="1"/>
      <c r="F23" s="8"/>
    </row>
    <row r="24" spans="1:6" x14ac:dyDescent="0.25">
      <c r="A24" s="19" t="s">
        <v>80</v>
      </c>
      <c r="C24" s="1"/>
      <c r="D24" s="8"/>
      <c r="E24" s="1"/>
      <c r="F24" s="8"/>
    </row>
    <row r="25" spans="1:6" ht="15.75" thickBot="1" x14ac:dyDescent="0.3">
      <c r="A25" s="19" t="s">
        <v>80</v>
      </c>
      <c r="B25" s="4" t="s">
        <v>0</v>
      </c>
      <c r="C25" s="1"/>
      <c r="D25" s="11" t="s">
        <v>0</v>
      </c>
      <c r="E25" s="1"/>
      <c r="F25" s="11" t="s">
        <v>0</v>
      </c>
    </row>
    <row r="26" spans="1:6" ht="15.75" thickBot="1" x14ac:dyDescent="0.3">
      <c r="A26" s="7" t="s">
        <v>97</v>
      </c>
      <c r="B26" s="7"/>
      <c r="C26" s="7"/>
      <c r="D26" s="21">
        <f>SUM(D22:D25)</f>
        <v>0</v>
      </c>
      <c r="E26" s="7"/>
      <c r="F26" s="21">
        <f>SUM(F22:F25)</f>
        <v>0</v>
      </c>
    </row>
    <row r="27" spans="1:6" x14ac:dyDescent="0.25">
      <c r="A27" s="7"/>
      <c r="B27" s="1"/>
      <c r="C27" s="17"/>
      <c r="D27" s="18"/>
      <c r="E27" s="1"/>
    </row>
    <row r="28" spans="1:6" x14ac:dyDescent="0.25">
      <c r="A28" s="7" t="s">
        <v>115</v>
      </c>
      <c r="B28" s="1"/>
      <c r="C28" s="17"/>
      <c r="D28" s="18"/>
      <c r="E28" s="1"/>
    </row>
    <row r="29" spans="1:6" x14ac:dyDescent="0.25">
      <c r="A29" s="7"/>
      <c r="B29" s="1" t="s">
        <v>92</v>
      </c>
      <c r="C29" s="17"/>
      <c r="D29" s="8"/>
      <c r="E29" s="1"/>
      <c r="F29" s="9"/>
    </row>
    <row r="30" spans="1:6" x14ac:dyDescent="0.25">
      <c r="B30" s="1" t="s">
        <v>95</v>
      </c>
      <c r="D30" s="9"/>
      <c r="F30" s="9"/>
    </row>
    <row r="31" spans="1:6" x14ac:dyDescent="0.25">
      <c r="B31" s="4" t="s">
        <v>129</v>
      </c>
      <c r="D31" s="9"/>
      <c r="F31" s="9"/>
    </row>
    <row r="32" spans="1:6" ht="15.75" thickBot="1" x14ac:dyDescent="0.3">
      <c r="A32" s="7"/>
      <c r="B32" s="1" t="s">
        <v>112</v>
      </c>
      <c r="C32" s="17"/>
      <c r="D32" s="11"/>
      <c r="E32" s="1"/>
      <c r="F32" s="12"/>
    </row>
    <row r="33" spans="1:6" ht="14.25" customHeight="1" thickBot="1" x14ac:dyDescent="0.3">
      <c r="A33" s="7" t="s">
        <v>128</v>
      </c>
      <c r="C33" s="17"/>
      <c r="D33" s="13">
        <f>SUM(D29:D32)</f>
        <v>0</v>
      </c>
      <c r="E33" s="18"/>
      <c r="F33" s="13">
        <f>SUM(F29:F32)</f>
        <v>0</v>
      </c>
    </row>
    <row r="34" spans="1:6" x14ac:dyDescent="0.25">
      <c r="A34" s="1"/>
      <c r="B34" s="1"/>
      <c r="C34" s="1"/>
      <c r="D34" s="17"/>
      <c r="E34" s="1"/>
    </row>
    <row r="35" spans="1:6" x14ac:dyDescent="0.25">
      <c r="A35" s="7" t="s">
        <v>108</v>
      </c>
      <c r="B35" s="1"/>
      <c r="C35" s="1"/>
      <c r="D35" s="17"/>
      <c r="E35" s="1"/>
    </row>
    <row r="36" spans="1:6" x14ac:dyDescent="0.25">
      <c r="A36" s="22" t="s">
        <v>80</v>
      </c>
      <c r="C36" s="1"/>
      <c r="D36" s="8"/>
      <c r="E36" s="1"/>
      <c r="F36" s="8"/>
    </row>
    <row r="37" spans="1:6" x14ac:dyDescent="0.25">
      <c r="A37" s="22" t="s">
        <v>80</v>
      </c>
      <c r="C37" s="1"/>
      <c r="D37" s="8"/>
      <c r="E37" s="1"/>
      <c r="F37" s="8"/>
    </row>
    <row r="38" spans="1:6" x14ac:dyDescent="0.25">
      <c r="A38" s="22" t="s">
        <v>80</v>
      </c>
      <c r="B38" s="1"/>
      <c r="C38" s="1"/>
      <c r="D38" s="8"/>
      <c r="E38" s="1"/>
      <c r="F38" s="8"/>
    </row>
    <row r="39" spans="1:6" ht="15.75" thickBot="1" x14ac:dyDescent="0.3">
      <c r="A39" s="22"/>
      <c r="B39" s="1"/>
      <c r="C39" s="1"/>
      <c r="D39" s="11"/>
      <c r="E39" s="1"/>
      <c r="F39" s="11"/>
    </row>
    <row r="40" spans="1:6" ht="15.75" thickBot="1" x14ac:dyDescent="0.3">
      <c r="A40" s="7" t="s">
        <v>113</v>
      </c>
      <c r="B40" s="1"/>
      <c r="C40" s="1"/>
      <c r="D40" s="13">
        <f>SUM(D36:D39)</f>
        <v>0</v>
      </c>
      <c r="E40" s="1"/>
      <c r="F40" s="13">
        <f>SUM(F36:F39)</f>
        <v>0</v>
      </c>
    </row>
    <row r="41" spans="1:6" x14ac:dyDescent="0.25">
      <c r="A41" s="22" t="s">
        <v>80</v>
      </c>
      <c r="B41" s="1"/>
      <c r="C41" s="1"/>
      <c r="D41" s="18"/>
      <c r="E41" s="1"/>
    </row>
    <row r="42" spans="1:6" x14ac:dyDescent="0.25">
      <c r="A42" s="7" t="s">
        <v>109</v>
      </c>
      <c r="B42" s="1"/>
      <c r="C42" s="1"/>
      <c r="D42" s="17"/>
      <c r="E42" s="1"/>
    </row>
    <row r="43" spans="1:6" x14ac:dyDescent="0.25">
      <c r="A43" s="1"/>
      <c r="B43" s="1"/>
      <c r="C43" s="1"/>
      <c r="D43" s="8"/>
      <c r="E43" s="1"/>
      <c r="F43" s="8"/>
    </row>
    <row r="44" spans="1:6" x14ac:dyDescent="0.25">
      <c r="A44" s="1"/>
      <c r="B44" s="1"/>
      <c r="C44" s="1"/>
      <c r="D44" s="8"/>
      <c r="E44" s="1"/>
      <c r="F44" s="8"/>
    </row>
    <row r="45" spans="1:6" ht="15.75" thickBot="1" x14ac:dyDescent="0.3">
      <c r="A45" s="1"/>
      <c r="B45" s="1"/>
      <c r="C45" s="1"/>
      <c r="D45" s="11"/>
      <c r="E45" s="1"/>
      <c r="F45" s="11"/>
    </row>
    <row r="46" spans="1:6" ht="15.75" thickBot="1" x14ac:dyDescent="0.3">
      <c r="A46" s="7" t="s">
        <v>98</v>
      </c>
      <c r="B46" s="1"/>
      <c r="C46" s="1"/>
      <c r="D46" s="13">
        <f>SUM(D43:D45)</f>
        <v>0</v>
      </c>
      <c r="E46" s="1"/>
      <c r="F46" s="13">
        <f>SUM(F43:F45)</f>
        <v>0</v>
      </c>
    </row>
    <row r="47" spans="1:6" x14ac:dyDescent="0.25">
      <c r="A47" s="7"/>
      <c r="B47" s="1"/>
      <c r="C47" s="1"/>
      <c r="D47" s="18"/>
      <c r="E47" s="1"/>
    </row>
    <row r="48" spans="1:6" x14ac:dyDescent="0.25">
      <c r="A48" s="7" t="s">
        <v>111</v>
      </c>
      <c r="B48" s="1"/>
      <c r="C48" s="1"/>
      <c r="D48" s="18"/>
      <c r="E48" s="1"/>
    </row>
    <row r="49" spans="1:6" x14ac:dyDescent="0.25">
      <c r="A49" s="7"/>
      <c r="B49" s="1" t="s">
        <v>93</v>
      </c>
      <c r="C49" s="8" t="s">
        <v>0</v>
      </c>
      <c r="D49" s="23"/>
      <c r="E49" s="20"/>
      <c r="F49" s="16"/>
    </row>
    <row r="50" spans="1:6" x14ac:dyDescent="0.25">
      <c r="A50" s="7"/>
      <c r="B50" s="1" t="s">
        <v>94</v>
      </c>
      <c r="C50" s="17"/>
      <c r="D50" s="8"/>
      <c r="E50" s="1"/>
      <c r="F50" s="9"/>
    </row>
    <row r="51" spans="1:6" ht="15.75" thickBot="1" x14ac:dyDescent="0.3">
      <c r="A51" s="24" t="s">
        <v>80</v>
      </c>
      <c r="B51" s="1"/>
      <c r="C51" s="1"/>
      <c r="D51" s="11"/>
      <c r="E51" s="1"/>
      <c r="F51" s="12"/>
    </row>
    <row r="52" spans="1:6" ht="15.75" thickBot="1" x14ac:dyDescent="0.3">
      <c r="A52" s="7" t="s">
        <v>116</v>
      </c>
      <c r="B52" s="1"/>
      <c r="C52" s="1"/>
      <c r="D52" s="13">
        <f>SUM(D50:D51)</f>
        <v>0</v>
      </c>
      <c r="E52" s="18"/>
      <c r="F52" s="13">
        <f>SUM(F50:F51)</f>
        <v>0</v>
      </c>
    </row>
    <row r="53" spans="1:6" x14ac:dyDescent="0.25">
      <c r="A53" s="25" t="s">
        <v>117</v>
      </c>
      <c r="B53" s="1"/>
      <c r="C53" s="1"/>
      <c r="D53" s="17"/>
      <c r="E53" s="1"/>
    </row>
    <row r="54" spans="1:6" x14ac:dyDescent="0.25">
      <c r="A54" s="7" t="s">
        <v>118</v>
      </c>
      <c r="B54" s="1"/>
      <c r="C54" s="1"/>
      <c r="D54" s="17"/>
      <c r="E54" s="1"/>
    </row>
    <row r="55" spans="1:6" x14ac:dyDescent="0.25">
      <c r="A55" s="10" t="s">
        <v>80</v>
      </c>
      <c r="B55" s="1" t="s">
        <v>99</v>
      </c>
      <c r="C55" s="1"/>
      <c r="D55" s="8"/>
      <c r="E55" s="1"/>
      <c r="F55" s="8"/>
    </row>
    <row r="56" spans="1:6" x14ac:dyDescent="0.25">
      <c r="A56" s="10" t="s">
        <v>80</v>
      </c>
      <c r="B56" s="1"/>
      <c r="C56" s="1"/>
      <c r="D56" s="8"/>
      <c r="E56" s="1"/>
      <c r="F56" s="8"/>
    </row>
    <row r="57" spans="1:6" ht="15.75" thickBot="1" x14ac:dyDescent="0.3">
      <c r="A57" s="10" t="s">
        <v>80</v>
      </c>
      <c r="B57" s="1"/>
      <c r="C57" s="1"/>
      <c r="D57" s="11"/>
      <c r="E57" s="1"/>
      <c r="F57" s="11"/>
    </row>
    <row r="58" spans="1:6" ht="15.75" thickBot="1" x14ac:dyDescent="0.3">
      <c r="A58" s="7" t="s">
        <v>100</v>
      </c>
      <c r="B58" s="1"/>
      <c r="C58" s="1"/>
      <c r="D58" s="13">
        <f>SUM(D55:D57)</f>
        <v>0</v>
      </c>
      <c r="E58" s="18"/>
      <c r="F58" s="13">
        <f>SUM(F55:F57)</f>
        <v>0</v>
      </c>
    </row>
    <row r="59" spans="1:6" x14ac:dyDescent="0.25">
      <c r="A59" s="10"/>
      <c r="B59" s="1"/>
      <c r="C59" s="1"/>
      <c r="D59" s="18"/>
      <c r="E59" s="1"/>
    </row>
    <row r="60" spans="1:6" x14ac:dyDescent="0.25">
      <c r="A60" s="5" t="s">
        <v>119</v>
      </c>
      <c r="B60" s="1"/>
      <c r="C60" s="1"/>
      <c r="D60" s="18"/>
      <c r="E60" s="1"/>
    </row>
    <row r="61" spans="1:6" x14ac:dyDescent="0.25">
      <c r="A61" s="10"/>
      <c r="B61" s="1" t="s">
        <v>120</v>
      </c>
      <c r="C61" s="1"/>
      <c r="D61" s="8"/>
      <c r="E61" s="1"/>
      <c r="F61" s="9"/>
    </row>
    <row r="62" spans="1:6" x14ac:dyDescent="0.25">
      <c r="A62" s="10"/>
      <c r="B62" s="1" t="s">
        <v>121</v>
      </c>
      <c r="C62" s="1"/>
      <c r="D62" s="8"/>
      <c r="E62" s="1"/>
      <c r="F62" s="9"/>
    </row>
    <row r="63" spans="1:6" x14ac:dyDescent="0.25">
      <c r="A63" s="10" t="s">
        <v>80</v>
      </c>
      <c r="B63" s="1"/>
      <c r="C63" s="1"/>
      <c r="D63" s="8"/>
      <c r="E63" s="1"/>
      <c r="F63" s="9"/>
    </row>
    <row r="64" spans="1:6" ht="15.75" thickBot="1" x14ac:dyDescent="0.3">
      <c r="A64" s="10" t="s">
        <v>80</v>
      </c>
      <c r="B64" s="1"/>
      <c r="C64" s="1"/>
      <c r="D64" s="11"/>
      <c r="E64" s="1"/>
      <c r="F64" s="12"/>
    </row>
    <row r="65" spans="1:6" ht="15.75" thickBot="1" x14ac:dyDescent="0.3">
      <c r="A65" s="5" t="s">
        <v>122</v>
      </c>
      <c r="B65" s="1"/>
      <c r="C65" s="1"/>
      <c r="D65" s="13">
        <f>SUM(D61:D64)</f>
        <v>0</v>
      </c>
      <c r="E65" s="1"/>
      <c r="F65" s="14">
        <f>SUM(F61:F64)</f>
        <v>0</v>
      </c>
    </row>
    <row r="66" spans="1:6" x14ac:dyDescent="0.25">
      <c r="A66" s="10"/>
      <c r="B66" s="1"/>
      <c r="C66" s="1"/>
      <c r="D66" s="18"/>
      <c r="E66" s="1"/>
    </row>
    <row r="67" spans="1:6" x14ac:dyDescent="0.25">
      <c r="A67" s="7" t="s">
        <v>123</v>
      </c>
      <c r="B67" s="1"/>
      <c r="C67" s="1"/>
      <c r="D67" s="17"/>
      <c r="E67" s="1"/>
    </row>
    <row r="68" spans="1:6" x14ac:dyDescent="0.25">
      <c r="A68" s="10" t="s">
        <v>80</v>
      </c>
      <c r="B68" s="4" t="s">
        <v>101</v>
      </c>
      <c r="C68" s="1"/>
      <c r="D68" s="8" t="s">
        <v>0</v>
      </c>
      <c r="E68" s="1"/>
      <c r="F68" s="8" t="s">
        <v>0</v>
      </c>
    </row>
    <row r="69" spans="1:6" x14ac:dyDescent="0.25">
      <c r="A69" s="10" t="s">
        <v>80</v>
      </c>
      <c r="B69" s="4" t="s">
        <v>102</v>
      </c>
      <c r="C69" s="1"/>
      <c r="D69" s="8"/>
      <c r="E69" s="1"/>
      <c r="F69" s="8"/>
    </row>
    <row r="70" spans="1:6" x14ac:dyDescent="0.25">
      <c r="A70" s="10" t="s">
        <v>80</v>
      </c>
      <c r="B70" s="4" t="s">
        <v>103</v>
      </c>
      <c r="C70" s="1"/>
      <c r="D70" s="8" t="s">
        <v>0</v>
      </c>
      <c r="E70" s="1"/>
      <c r="F70" s="8" t="s">
        <v>0</v>
      </c>
    </row>
    <row r="71" spans="1:6" x14ac:dyDescent="0.25">
      <c r="A71" s="10" t="s">
        <v>80</v>
      </c>
      <c r="B71" s="1" t="s">
        <v>104</v>
      </c>
      <c r="C71" s="1"/>
      <c r="D71" s="8" t="s">
        <v>0</v>
      </c>
      <c r="E71" s="1"/>
      <c r="F71" s="8" t="s">
        <v>0</v>
      </c>
    </row>
    <row r="72" spans="1:6" x14ac:dyDescent="0.25">
      <c r="A72" s="10" t="s">
        <v>80</v>
      </c>
      <c r="B72" s="1" t="s">
        <v>105</v>
      </c>
      <c r="C72" s="1"/>
      <c r="D72" s="8" t="s">
        <v>0</v>
      </c>
      <c r="E72" s="1"/>
      <c r="F72" s="8" t="s">
        <v>0</v>
      </c>
    </row>
    <row r="73" spans="1:6" x14ac:dyDescent="0.25">
      <c r="A73" s="10" t="s">
        <v>80</v>
      </c>
      <c r="C73" s="1"/>
      <c r="D73" s="8"/>
      <c r="E73" s="1"/>
      <c r="F73" s="8"/>
    </row>
    <row r="74" spans="1:6" ht="15.75" thickBot="1" x14ac:dyDescent="0.3">
      <c r="A74" s="10" t="s">
        <v>80</v>
      </c>
      <c r="C74" s="1"/>
      <c r="D74" s="11"/>
      <c r="E74" s="1"/>
      <c r="F74" s="11"/>
    </row>
    <row r="75" spans="1:6" ht="15.75" thickBot="1" x14ac:dyDescent="0.3">
      <c r="A75" s="7" t="s">
        <v>106</v>
      </c>
      <c r="B75" s="1"/>
      <c r="C75" s="1"/>
      <c r="D75" s="13">
        <f>SUM(D68:D74)</f>
        <v>0</v>
      </c>
      <c r="E75" s="1"/>
      <c r="F75" s="13">
        <f>SUM(F68:F74)</f>
        <v>0</v>
      </c>
    </row>
  </sheetData>
  <phoneticPr fontId="7" type="noConversion"/>
  <pageMargins left="0.78740157499999996" right="0.78740157499999996" top="0.984251969" bottom="0.984251969" header="0.5" footer="0.5"/>
  <pageSetup paperSize="9" scale="65" orientation="portrait" r:id="rId1"/>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3:J31"/>
  <sheetViews>
    <sheetView topLeftCell="A4" workbookViewId="0">
      <selection activeCell="E21" sqref="E21"/>
    </sheetView>
  </sheetViews>
  <sheetFormatPr baseColWidth="10" defaultColWidth="11.42578125" defaultRowHeight="15" x14ac:dyDescent="0.25"/>
  <cols>
    <col min="1" max="1" width="27.85546875" bestFit="1" customWidth="1"/>
    <col min="2" max="2" width="29.140625" bestFit="1" customWidth="1"/>
    <col min="3" max="3" width="24.28515625" bestFit="1" customWidth="1"/>
    <col min="4" max="4" width="20.140625" bestFit="1" customWidth="1"/>
    <col min="5" max="5" width="18.28515625" bestFit="1" customWidth="1"/>
    <col min="6" max="6" width="15.7109375" bestFit="1" customWidth="1"/>
    <col min="7" max="8" width="12.140625" bestFit="1" customWidth="1"/>
    <col min="10" max="10" width="86.7109375" bestFit="1" customWidth="1"/>
  </cols>
  <sheetData>
    <row r="3" spans="1:10" x14ac:dyDescent="0.25">
      <c r="A3" s="95" t="s">
        <v>202</v>
      </c>
      <c r="D3" s="96" t="s">
        <v>203</v>
      </c>
      <c r="E3" s="96" t="s">
        <v>204</v>
      </c>
      <c r="F3" s="96" t="s">
        <v>205</v>
      </c>
      <c r="G3" s="96" t="s">
        <v>206</v>
      </c>
      <c r="H3" s="96" t="s">
        <v>207</v>
      </c>
      <c r="J3" s="96" t="s">
        <v>208</v>
      </c>
    </row>
    <row r="4" spans="1:10" x14ac:dyDescent="0.25">
      <c r="B4" s="95" t="s">
        <v>209</v>
      </c>
    </row>
    <row r="6" spans="1:10" ht="15.75" x14ac:dyDescent="0.25">
      <c r="B6" s="95"/>
      <c r="C6" s="95" t="s">
        <v>210</v>
      </c>
      <c r="D6" s="97" t="e">
        <f>SUM(Poster!C4/Poster!C5)</f>
        <v>#DIV/0!</v>
      </c>
      <c r="E6" s="97" t="e">
        <f>IF(D6&lt;Ratingmodell!E20,Ratingmodell!E21*Ratingmodell!$C$20,IF(D6&lt;Ratingmodell!F20,Ratingmodell!F21*Ratingmodell!$C$20,IF(D6&lt;Ratingmodell!G20,Ratingmodell!G21*Ratingmodell!$C$20,IF(D6&lt;Ratingmodell!H20,Ratingmodell!H21*Ratingmodell!$C$20,IF(D6&lt;Ratingmodell!I20,Ratingmodell!I21*Ratingmodell!$C$20,IF(D6&lt;Ratingmodell!J20,Ratingmodell!J21*Ratingmodell!$C$20,Ratingmodell!K21*Ratingmodell!$C$20))))))</f>
        <v>#DIV/0!</v>
      </c>
      <c r="F6">
        <v>-27</v>
      </c>
      <c r="G6">
        <v>72</v>
      </c>
      <c r="H6" t="e">
        <f>IF(E6&lt;=Ratingmodell!L20,Ratingmodell!M20,IF(Rating!E6&lt;=Ratingmodell!L21,Ratingmodell!M21,Ratingmodell!M22))</f>
        <v>#DIV/0!</v>
      </c>
      <c r="J6" s="98" t="s">
        <v>211</v>
      </c>
    </row>
    <row r="7" spans="1:10" ht="15.75" x14ac:dyDescent="0.25">
      <c r="B7" s="95"/>
      <c r="C7" s="95" t="s">
        <v>212</v>
      </c>
      <c r="D7" s="91" t="e">
        <f>SUM(Poster!C4-Poster!C5)/Poster!C11</f>
        <v>#DIV/0!</v>
      </c>
      <c r="E7" s="97" t="e">
        <f>IF(D7&lt;Ratingmodell!E17,Ratingmodell!E19*Ratingmodell!$C$17,IF(D7&lt;Ratingmodell!F17,Ratingmodell!F19*Ratingmodell!$C$17,IF(D7&lt;Ratingmodell!G17,Ratingmodell!G19*Ratingmodell!$C$17,IF(D7&lt;Ratingmodell!H17,Ratingmodell!H19*Ratingmodell!$C$17,IF(D7&lt;Ratingmodell!I17,Ratingmodell!I19*Ratingmodell!$C$17,IF(D7&lt;Ratingmodell!J17,Ratingmodell!J19*Ratingmodell!$C$17,Ratingmodell!K19*Ratingmodell!$C$17))))))</f>
        <v>#DIV/0!</v>
      </c>
      <c r="F7">
        <v>-19.5</v>
      </c>
      <c r="G7">
        <v>26</v>
      </c>
      <c r="H7" t="e">
        <f>IF(E7&lt;=Ratingmodell!L17,Ratingmodell!M17,IF(Rating!E7&lt;=Ratingmodell!L18,Ratingmodell!M18,Ratingmodell!M19))</f>
        <v>#DIV/0!</v>
      </c>
      <c r="J7" s="98" t="s">
        <v>213</v>
      </c>
    </row>
    <row r="8" spans="1:10" x14ac:dyDescent="0.25">
      <c r="E8" s="97"/>
    </row>
    <row r="9" spans="1:10" x14ac:dyDescent="0.25">
      <c r="B9" s="95" t="s">
        <v>214</v>
      </c>
      <c r="E9" s="97"/>
    </row>
    <row r="10" spans="1:10" x14ac:dyDescent="0.25">
      <c r="E10" s="97"/>
    </row>
    <row r="11" spans="1:10" x14ac:dyDescent="0.25">
      <c r="C11" s="95" t="s">
        <v>215</v>
      </c>
      <c r="D11" s="91" t="e">
        <f>SUM(Poster!C6/Poster!C7)</f>
        <v>#DIV/0!</v>
      </c>
      <c r="E11" s="97" t="e">
        <f>IF(D11&lt;Ratingmodell!E23,Ratingmodell!E24*Ratingmodell!$C$23,IF(D11&lt;Ratingmodell!F23,Ratingmodell!F24*Ratingmodell!$C$23,IF(D11&lt;Ratingmodell!G23,Ratingmodell!G24*Ratingmodell!$C$23,IF(D11&lt;Ratingmodell!H23,Ratingmodell!H24*Ratingmodell!$C$23,IF(D11&lt;Ratingmodell!I23,Ratingmodell!I24*Ratingmodell!$C$23,IF(D11&lt;Ratingmodell!J23,Ratingmodell!J24*Ratingmodell!$C$23,Ratingmodell!K24*Ratingmodell!$C$23))))))</f>
        <v>#DIV/0!</v>
      </c>
      <c r="F11">
        <v>-45</v>
      </c>
      <c r="G11">
        <v>72</v>
      </c>
      <c r="H11" t="e">
        <f>IF(E11&lt;=Ratingmodell!L23,Ratingmodell!M23,IF(Rating!E11&lt;=Ratingmodell!L24,Ratingmodell!M24,Ratingmodell!M25))</f>
        <v>#DIV/0!</v>
      </c>
      <c r="J11" s="95" t="s">
        <v>216</v>
      </c>
    </row>
    <row r="12" spans="1:10" x14ac:dyDescent="0.25">
      <c r="E12" s="97"/>
    </row>
    <row r="13" spans="1:10" x14ac:dyDescent="0.25">
      <c r="A13" s="95" t="s">
        <v>217</v>
      </c>
      <c r="E13" s="97"/>
    </row>
    <row r="14" spans="1:10" x14ac:dyDescent="0.25">
      <c r="B14" s="95" t="s">
        <v>218</v>
      </c>
      <c r="E14" s="97"/>
    </row>
    <row r="15" spans="1:10" x14ac:dyDescent="0.25">
      <c r="E15" s="97"/>
    </row>
    <row r="16" spans="1:10" x14ac:dyDescent="0.25">
      <c r="C16" s="95" t="s">
        <v>219</v>
      </c>
      <c r="D16" s="91" t="e">
        <f>SUM(Poster!C15+Poster!C17)/AVERAGE(Poster!C7+Poster!C8)</f>
        <v>#DIV/0!</v>
      </c>
      <c r="E16" s="97" t="e">
        <f>IF(D16&lt;Ratingmodell!G5,Ratingmodell!G6*Ratingmodell!$C$5,IF(D16&lt;Ratingmodell!H5,Ratingmodell!H6*Ratingmodell!$C$5,IF(D16&lt;Ratingmodell!I5,Ratingmodell!I6*Ratingmodell!$C$5,IF(D16&lt;Ratingmodell!J5,Ratingmodell!J6*Ratingmodell!$C$5,Ratingmodell!K6*Ratingmodell!$C$5))))</f>
        <v>#DIV/0!</v>
      </c>
      <c r="F16">
        <v>0</v>
      </c>
      <c r="G16">
        <v>16</v>
      </c>
      <c r="H16" t="e">
        <f>IF(E16&lt;=Ratingmodell!L5,Ratingmodell!M5,IF(Rating!E16&lt;=Ratingmodell!L6,Ratingmodell!M6,Ratingmodell!M7))</f>
        <v>#DIV/0!</v>
      </c>
      <c r="J16" s="95" t="s">
        <v>264</v>
      </c>
    </row>
    <row r="17" spans="1:10" x14ac:dyDescent="0.25">
      <c r="C17" s="95" t="s">
        <v>220</v>
      </c>
      <c r="D17" s="91" t="e">
        <f>SUM(Poster!C20)/Poster!C11</f>
        <v>#DIV/0!</v>
      </c>
      <c r="E17" s="97" t="e">
        <f>IF(D17&lt;Ratingmodell!G8,Ratingmodell!G9*Ratingmodell!$C$8,IF(D17&lt;Ratingmodell!H8,Ratingmodell!H9*Ratingmodell!$C$8,IF(D17&lt;Ratingmodell!I8,Ratingmodell!I9*Ratingmodell!$C$8,IF(D17&lt;Ratingmodell!J8,Ratingmodell!J9*Ratingmodell!$C$8,Ratingmodell!K9*Ratingmodell!$C$8))))</f>
        <v>#DIV/0!</v>
      </c>
      <c r="F17">
        <v>0</v>
      </c>
      <c r="G17">
        <v>16</v>
      </c>
      <c r="H17" t="e">
        <f>IF(E17&lt;=Ratingmodell!L8,Ratingmodell!M8,IF(Rating!E17&lt;=Ratingmodell!L9,Ratingmodell!M9,Ratingmodell!M10))</f>
        <v>#DIV/0!</v>
      </c>
      <c r="J17" s="95" t="s">
        <v>221</v>
      </c>
    </row>
    <row r="18" spans="1:10" x14ac:dyDescent="0.25">
      <c r="C18" s="95" t="s">
        <v>222</v>
      </c>
      <c r="D18" s="91" t="e">
        <f>(SUM(Poster!C23/Poster!C16)+D17)/2</f>
        <v>#DIV/0!</v>
      </c>
      <c r="E18" s="97" t="e">
        <f>IF(D18&lt;Ratingmodell!G11,Ratingmodell!G12*Ratingmodell!$C$11,IF(D18&lt;Ratingmodell!H11,Ratingmodell!H12*Ratingmodell!$C$11,IF(D18&lt;Ratingmodell!I11,Ratingmodell!I12*Ratingmodell!$C$11,IF(D18&lt;Ratingmodell!J11,Ratingmodell!J12*Ratingmodell!$C$11,Ratingmodell!K12*Ratingmodell!$C$11))))</f>
        <v>#DIV/0!</v>
      </c>
      <c r="F18">
        <v>0</v>
      </c>
      <c r="G18">
        <v>16</v>
      </c>
      <c r="H18" t="e">
        <f>IF(E18&lt;=Ratingmodell!L11,Ratingmodell!M11,IF(Rating!E18&lt;=Ratingmodell!L12,Ratingmodell!M12,Ratingmodell!M13))</f>
        <v>#DIV/0!</v>
      </c>
      <c r="J18" s="95" t="s">
        <v>223</v>
      </c>
    </row>
    <row r="19" spans="1:10" x14ac:dyDescent="0.25">
      <c r="C19" s="95" t="s">
        <v>224</v>
      </c>
      <c r="D19" s="91" t="e">
        <f>SUM(-Poster!C13/Poster!C11)</f>
        <v>#DIV/0!</v>
      </c>
      <c r="E19" s="97" t="e">
        <f>IF(D19&gt;Ratingmodell!E14,Ratingmodell!E16*Ratingmodell!$C$14,IF(D19&gt;Ratingmodell!F14,Ratingmodell!F16*Ratingmodell!$C$14,IF(D19&gt;Ratingmodell!G14,Ratingmodell!G16*Ratingmodell!$C$14,IF(D19&gt;Ratingmodell!H14,Ratingmodell!H16*Ratingmodell!$C$14,IF(D19&gt;Ratingmodell!I14,Ratingmodell!I16*Ratingmodell!$C$14,IF(D19&gt;Ratingmodell!J14,Ratingmodell!J16*Ratingmodell!$C$14,Ratingmodell!K16*Ratingmodell!$C$14))))))</f>
        <v>#DIV/0!</v>
      </c>
      <c r="F19">
        <v>-4</v>
      </c>
      <c r="G19">
        <v>16</v>
      </c>
      <c r="H19" t="e">
        <f>IF(E19&lt;=Ratingmodell!L14,Ratingmodell!M14,IF(Rating!E19&lt;=Ratingmodell!L15,Ratingmodell!M15,Ratingmodell!M16))</f>
        <v>#DIV/0!</v>
      </c>
      <c r="J19" s="95" t="s">
        <v>225</v>
      </c>
    </row>
    <row r="21" spans="1:10" ht="15.75" thickBot="1" x14ac:dyDescent="0.3">
      <c r="C21" s="99" t="s">
        <v>226</v>
      </c>
      <c r="D21" s="100" t="e">
        <f>E21</f>
        <v>#DIV/0!</v>
      </c>
      <c r="E21" s="100" t="e">
        <f>SUM(E6:E19)</f>
        <v>#DIV/0!</v>
      </c>
      <c r="F21" s="101">
        <f>SUM(F6:F19)</f>
        <v>-95.5</v>
      </c>
      <c r="G21" s="101">
        <f>SUM(G6:G19)</f>
        <v>234</v>
      </c>
      <c r="H21" s="99" t="e">
        <f>IF(E21&lt;=Ratingmodell!C33,Ratingmodell!G33,IF(Rating!E21&lt;=Ratingmodell!C34,Ratingmodell!G34,Ratingmodell!G35))</f>
        <v>#DIV/0!</v>
      </c>
    </row>
    <row r="22" spans="1:10" hidden="1" x14ac:dyDescent="0.25">
      <c r="C22" s="95" t="s">
        <v>227</v>
      </c>
      <c r="D22">
        <v>62</v>
      </c>
    </row>
    <row r="23" spans="1:10" hidden="1" x14ac:dyDescent="0.25">
      <c r="C23" s="95" t="s">
        <v>228</v>
      </c>
      <c r="D23">
        <v>127</v>
      </c>
      <c r="H23" s="102"/>
      <c r="I23" s="102"/>
    </row>
    <row r="24" spans="1:10" x14ac:dyDescent="0.25">
      <c r="C24" s="95"/>
      <c r="H24" s="102"/>
      <c r="I24" s="102"/>
    </row>
    <row r="25" spans="1:10" x14ac:dyDescent="0.25">
      <c r="C25" s="95" t="s">
        <v>196</v>
      </c>
      <c r="D25" s="103">
        <f>Poster!C6</f>
        <v>0</v>
      </c>
    </row>
    <row r="26" spans="1:10" x14ac:dyDescent="0.25">
      <c r="C26" s="95" t="s">
        <v>229</v>
      </c>
      <c r="D26" s="103">
        <f>Poster!C18</f>
        <v>0</v>
      </c>
    </row>
    <row r="27" spans="1:10" x14ac:dyDescent="0.25">
      <c r="C27" s="95" t="s">
        <v>280</v>
      </c>
      <c r="D27" s="103">
        <f>'Res1_Eliteserien_31.12'!D36+'Res2_Eliteserien_31.12'!D36+'Res3_Eliteserien_31.12'!D36</f>
        <v>0</v>
      </c>
    </row>
    <row r="29" spans="1:10" x14ac:dyDescent="0.25">
      <c r="A29" s="95" t="s">
        <v>265</v>
      </c>
      <c r="B29" s="95"/>
      <c r="C29" s="95" t="s">
        <v>241</v>
      </c>
      <c r="D29">
        <f>IF(Poster!C18&gt;Poster!C37,1,0)</f>
        <v>0</v>
      </c>
      <c r="J29" s="95" t="s">
        <v>266</v>
      </c>
    </row>
    <row r="30" spans="1:10" x14ac:dyDescent="0.25">
      <c r="J30" s="102" t="s">
        <v>267</v>
      </c>
    </row>
    <row r="31" spans="1:10" x14ac:dyDescent="0.25">
      <c r="C31" s="95" t="s">
        <v>215</v>
      </c>
      <c r="D31" s="91" t="e">
        <f>D25/D27</f>
        <v>#DIV/0!</v>
      </c>
      <c r="J31" s="95" t="s">
        <v>268</v>
      </c>
    </row>
  </sheetData>
  <sheetProtection sheet="1" objects="1" scenarios="1"/>
  <conditionalFormatting sqref="E21">
    <cfRule type="iconSet" priority="1">
      <iconSet iconSet="3TrafficLights2">
        <cfvo type="percent" val="0"/>
        <cfvo type="num" val="62" gte="0"/>
        <cfvo type="num" val="127" gte="0"/>
      </iconSet>
    </cfRule>
  </conditionalFormatting>
  <pageMargins left="0.7" right="0.7" top="0.75" bottom="0.75" header="0.3" footer="0.3"/>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D9D399B9A5D3564989DEC33308745E13" ma:contentTypeVersion="19" ma:contentTypeDescription="Opprett et nytt dokument." ma:contentTypeScope="" ma:versionID="17f1660bfe9fd0d3331313dbb2cae84d">
  <xsd:schema xmlns:xsd="http://www.w3.org/2001/XMLSchema" xmlns:xs="http://www.w3.org/2001/XMLSchema" xmlns:p="http://schemas.microsoft.com/office/2006/metadata/properties" xmlns:ns2="48466462-bc3c-4a55-9692-5a55445c2259" xmlns:ns3="733df60e-6b8c-49a5-a953-39613cb8aa7c" xmlns:ns4="9e538389-cabc-4d4e-918a-8beb7ac0ecaa" targetNamespace="http://schemas.microsoft.com/office/2006/metadata/properties" ma:root="true" ma:fieldsID="b689a93f888a796ab9ff3403fd05bab2" ns2:_="" ns3:_="" ns4:_="">
    <xsd:import namespace="48466462-bc3c-4a55-9692-5a55445c2259"/>
    <xsd:import namespace="733df60e-6b8c-49a5-a953-39613cb8aa7c"/>
    <xsd:import namespace="9e538389-cabc-4d4e-918a-8beb7ac0ecaa"/>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MediaLengthInSeconds" minOccurs="0"/>
                <xsd:element ref="ns2:lcf76f155ced4ddcb4097134ff3c332f" minOccurs="0"/>
                <xsd:element ref="ns4: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8466462-bc3c-4a55-9692-5a55445c225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Bildemerkelapper" ma:readOnly="false" ma:fieldId="{5cf76f15-5ced-4ddc-b409-7134ff3c332f}" ma:taxonomyMulti="true" ma:sspId="7c35df68-1123-4a3a-b80a-3e4e7d44f2b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33df60e-6b8c-49a5-a953-39613cb8aa7c" elementFormDefault="qualified">
    <xsd:import namespace="http://schemas.microsoft.com/office/2006/documentManagement/types"/>
    <xsd:import namespace="http://schemas.microsoft.com/office/infopath/2007/PartnerControls"/>
    <xsd:element name="SharedWithUsers" ma:index="18"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lingsdetaljer"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e538389-cabc-4d4e-918a-8beb7ac0ecaa"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1354a7eb-578e-4131-b0e6-1ef6604845a1}" ma:internalName="TaxCatchAll" ma:showField="CatchAllData" ma:web="733df60e-6b8c-49a5-a953-39613cb8aa7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holdstype"/>
        <xsd:element ref="dc:title" minOccurs="0" maxOccurs="1" ma:index="4" ma:displayName="Tit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48466462-bc3c-4a55-9692-5a55445c2259">
      <Terms xmlns="http://schemas.microsoft.com/office/infopath/2007/PartnerControls"/>
    </lcf76f155ced4ddcb4097134ff3c332f>
    <TaxCatchAll xmlns="9e538389-cabc-4d4e-918a-8beb7ac0ecaa" xsi:nil="true"/>
  </documentManagement>
</p:properties>
</file>

<file path=customXml/itemProps1.xml><?xml version="1.0" encoding="utf-8"?>
<ds:datastoreItem xmlns:ds="http://schemas.openxmlformats.org/officeDocument/2006/customXml" ds:itemID="{64D3974D-BAC2-4A54-9F88-8A7C94B3C947}">
  <ds:schemaRefs>
    <ds:schemaRef ds:uri="http://schemas.microsoft.com/sharepoint/v3/contenttype/forms"/>
  </ds:schemaRefs>
</ds:datastoreItem>
</file>

<file path=customXml/itemProps2.xml><?xml version="1.0" encoding="utf-8"?>
<ds:datastoreItem xmlns:ds="http://schemas.openxmlformats.org/officeDocument/2006/customXml" ds:itemID="{930C6EFF-22FD-41A1-B331-9D999F511E6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8466462-bc3c-4a55-9692-5a55445c2259"/>
    <ds:schemaRef ds:uri="733df60e-6b8c-49a5-a953-39613cb8aa7c"/>
    <ds:schemaRef ds:uri="9e538389-cabc-4d4e-918a-8beb7ac0eca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83764C7-9506-48E3-97AB-CFE01E6E4CC1}">
  <ds:schemaRefs>
    <ds:schemaRef ds:uri="http://schemas.microsoft.com/office/2006/metadata/properties"/>
    <ds:schemaRef ds:uri="http://schemas.microsoft.com/office/infopath/2007/PartnerControls"/>
    <ds:schemaRef ds:uri="48466462-bc3c-4a55-9692-5a55445c2259"/>
    <ds:schemaRef ds:uri="9e538389-cabc-4d4e-918a-8beb7ac0ecaa"/>
  </ds:schemaRefs>
</ds:datastoreItem>
</file>

<file path=docMetadata/LabelInfo.xml><?xml version="1.0" encoding="utf-8"?>
<clbl:labelList xmlns:clbl="http://schemas.microsoft.com/office/2020/mipLabelMetadata">
  <clbl:label id="{5ca93399-1184-430d-88a8-107721ef7b66}" enabled="0" method="" siteId="{5ca93399-1184-430d-88a8-107721ef7b66}"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10</vt:i4>
      </vt:variant>
      <vt:variant>
        <vt:lpstr>Navngitte områder</vt:lpstr>
      </vt:variant>
      <vt:variant>
        <vt:i4>3</vt:i4>
      </vt:variant>
    </vt:vector>
  </HeadingPairs>
  <TitlesOfParts>
    <vt:vector size="13" baseType="lpstr">
      <vt:lpstr>Info</vt:lpstr>
      <vt:lpstr>Res1_Eliteserien_31.12</vt:lpstr>
      <vt:lpstr>Res2_Eliteserien_31.12</vt:lpstr>
      <vt:lpstr>Res3_Eliteserien_31.12</vt:lpstr>
      <vt:lpstr>ResogBal</vt:lpstr>
      <vt:lpstr>Poster</vt:lpstr>
      <vt:lpstr>Ratingmodell</vt:lpstr>
      <vt:lpstr>SPESIFIKASJONER</vt:lpstr>
      <vt:lpstr>Rating</vt:lpstr>
      <vt:lpstr>Rating_Bud</vt:lpstr>
      <vt:lpstr>Res1_Eliteserien_31.12!Utskriftsområde</vt:lpstr>
      <vt:lpstr>Res2_Eliteserien_31.12!Utskriftsområde</vt:lpstr>
      <vt:lpstr>Res3_Eliteserien_31.12!Utskriftsområde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Birger</dc:creator>
  <cp:lastModifiedBy>Pedersen, Eivind Juul</cp:lastModifiedBy>
  <cp:lastPrinted>2008-02-19T08:51:00Z</cp:lastPrinted>
  <dcterms:created xsi:type="dcterms:W3CDTF">1997-06-20T12:18:59Z</dcterms:created>
  <dcterms:modified xsi:type="dcterms:W3CDTF">2026-05-07T10:31:23Z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M_Links_Updated">
    <vt:bool>true</vt:bool>
  </property>
  <property fmtid="{D5CDD505-2E9C-101B-9397-08002B2CF9AE}" pid="3" name="ContentTypeId">
    <vt:lpwstr>0x010100D9D399B9A5D3564989DEC33308745E13</vt:lpwstr>
  </property>
  <property fmtid="{D5CDD505-2E9C-101B-9397-08002B2CF9AE}" pid="4" name="MediaServiceImageTags">
    <vt:lpwstr/>
  </property>
</Properties>
</file>