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Info" sheetId="1" r:id="rId1"/>
    <sheet name="Res1_GET_31.12" sheetId="2" r:id="rId2"/>
    <sheet name="Res2_GET_31.12" sheetId="3" r:id="rId3"/>
    <sheet name="Res3_GET_31.12" sheetId="4" r:id="rId4"/>
    <sheet name="ResogBal" sheetId="5" state="hidden" r:id="rId5"/>
    <sheet name="Poster" sheetId="6" state="hidden" r:id="rId6"/>
    <sheet name="Ratingmodell" sheetId="7" state="hidden" r:id="rId7"/>
    <sheet name="SPESIFIKASJONER" sheetId="8" state="hidden" r:id="rId8"/>
    <sheet name="Rating" sheetId="9" state="hidden" r:id="rId9"/>
    <sheet name="Rating_Bud" sheetId="10" state="hidden" r:id="rId10"/>
  </sheets>
  <definedNames>
    <definedName name="_xlfn.AGGREGATE" hidden="1">#NAME?</definedName>
    <definedName name="_xlnm.Print_Area" localSheetId="1">'Res1_GET_31.12'!$A$1:$J$82</definedName>
    <definedName name="_xlnm.Print_Area" localSheetId="2">'Res2_GET_31.12'!$A$1:$J$82</definedName>
    <definedName name="_xlnm.Print_Area" localSheetId="3">'Res3_GET_31.12'!$A$1:$J$82</definedName>
  </definedNames>
  <calcPr fullCalcOnLoad="1"/>
</workbook>
</file>

<file path=xl/comments10.xml><?xml version="1.0" encoding="utf-8"?>
<comments xmlns="http://schemas.openxmlformats.org/spreadsheetml/2006/main">
  <authors>
    <author>Pedersen, Eivind</author>
  </authors>
  <commentList>
    <comment ref="B4" authorId="0">
      <text>
        <r>
          <rPr>
            <b/>
            <sz val="8"/>
            <rFont val="Tahoma"/>
            <family val="2"/>
          </rPr>
          <t>Pedersen, Eivind:</t>
        </r>
        <r>
          <rPr>
            <sz val="8"/>
            <rFont val="Tahoma"/>
            <family val="2"/>
          </rPr>
          <t xml:space="preserve">
I en likviditetsanalyse analyseres bedriftens evne til å imøtekomme fremtidige betalingsforpliktelser </t>
        </r>
      </text>
    </commen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B9" authorId="0">
      <text>
        <r>
          <rPr>
            <b/>
            <sz val="8"/>
            <rFont val="Tahoma"/>
            <family val="2"/>
          </rPr>
          <t>Pedersen, Eivind:</t>
        </r>
        <r>
          <rPr>
            <sz val="8"/>
            <rFont val="Tahoma"/>
            <family val="2"/>
          </rPr>
          <t xml:space="preserve">
Soliditetsanalysen gir en oversikt over bedriftens evne til å tåle fremtidige tap 
</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B14" authorId="0">
      <text>
        <r>
          <rPr>
            <b/>
            <sz val="8"/>
            <rFont val="Tahoma"/>
            <family val="2"/>
          </rPr>
          <t>Pedersen, Eivind:</t>
        </r>
        <r>
          <rPr>
            <sz val="8"/>
            <rFont val="Tahoma"/>
            <family val="2"/>
          </rPr>
          <t xml:space="preserve">
Rentabilitetsanalysen viser om bedriften klarer å generere overskudd. Inntektene må være høyere enn kostnadene hvis bedriften skal klare dette. Uten lønnsomhet er det vanskelig for en bedrift å overleve på lang sikt. Historisk lønnsomhet kan fortelle mye om fremtidig lønnsomhet, på kort og mellomlang sikt (6-10 år). Dette betyr at det tar tid å rette opp svakheter. På en annen side er det sannsynlig at et selskap kan flyte på god lønnsomhet i flere år. Dette er viktige faktorer å være klar over i en lønnsomhetsanalyse.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t>
        </r>
      </text>
    </comment>
  </commentList>
</comments>
</file>

<file path=xl/comments9.xml><?xml version="1.0" encoding="utf-8"?>
<comments xmlns="http://schemas.openxmlformats.org/spreadsheetml/2006/main">
  <authors>
    <author>Pedersen, Eivind</author>
  </authors>
  <commentLis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sharedStrings.xml><?xml version="1.0" encoding="utf-8"?>
<sst xmlns="http://schemas.openxmlformats.org/spreadsheetml/2006/main" count="914" uniqueCount="282">
  <si>
    <t xml:space="preserve"> </t>
  </si>
  <si>
    <t xml:space="preserve">Annen kortsiktig gjeld              </t>
  </si>
  <si>
    <t xml:space="preserve">                                               </t>
  </si>
  <si>
    <t xml:space="preserve">Leieinntekter                        </t>
  </si>
  <si>
    <t>Leverandørgjeld</t>
  </si>
  <si>
    <t>Annen oppg.pl. Godtgjørelse</t>
  </si>
  <si>
    <t>Av- og nedskrivninger</t>
  </si>
  <si>
    <t>Kostnad lokaler</t>
  </si>
  <si>
    <t>Leie maskiner, inventar og lignende</t>
  </si>
  <si>
    <t>Fremmede tjenester</t>
  </si>
  <si>
    <t>Telefon, porto og lignende</t>
  </si>
  <si>
    <t>Salgs-, reklame og representasjonskostn.</t>
  </si>
  <si>
    <t>Forsikringer</t>
  </si>
  <si>
    <t>Tap og lignende</t>
  </si>
  <si>
    <t>Ekstraordinære inntekter</t>
  </si>
  <si>
    <t>Klubb:</t>
  </si>
  <si>
    <t>Balanse</t>
  </si>
  <si>
    <t>Eiendeler</t>
  </si>
  <si>
    <t>Sum anleggsmidler</t>
  </si>
  <si>
    <t>Sum omløpsmidler</t>
  </si>
  <si>
    <t>Sum eiendeler</t>
  </si>
  <si>
    <t>Gjeld og egenkapital</t>
  </si>
  <si>
    <t>Sum egenkapital</t>
  </si>
  <si>
    <t>Sum kortsiktig gjeld</t>
  </si>
  <si>
    <t>Resultatregnskap</t>
  </si>
  <si>
    <t>Immaterielle eiendeler</t>
  </si>
  <si>
    <t>Finansielle anleggsmidler</t>
  </si>
  <si>
    <t>Bankinnskudd, kontanter og lignende</t>
  </si>
  <si>
    <t>Investeringer - Aksjer og andre verdipapirer</t>
  </si>
  <si>
    <t xml:space="preserve">Varer - Lagerbeholdning                    </t>
  </si>
  <si>
    <t>Fordringer</t>
  </si>
  <si>
    <t>Opptjent egenkapital</t>
  </si>
  <si>
    <t>Avsetning for forpliktelser</t>
  </si>
  <si>
    <t>Sertifikatlån</t>
  </si>
  <si>
    <t>Annen langsiktig gjeld</t>
  </si>
  <si>
    <t>Gjeld til kredittinstitusjoner</t>
  </si>
  <si>
    <t>Betalbar skatt</t>
  </si>
  <si>
    <t>Utbytte</t>
  </si>
  <si>
    <t>Inntekter</t>
  </si>
  <si>
    <t xml:space="preserve">Andre inntekter (medlem, lisens osv)                  </t>
  </si>
  <si>
    <t>Offentlige tilskudd</t>
  </si>
  <si>
    <t>Kostnader</t>
  </si>
  <si>
    <t>Tomter, bygninger og annen fast eiendom</t>
  </si>
  <si>
    <t>Transportmidl., inventar, maskiner og lignende</t>
  </si>
  <si>
    <t>Opptjente off. tilskudd</t>
  </si>
  <si>
    <t>Forskuddsbetalt kostnad, påløpt inntekt osv</t>
  </si>
  <si>
    <t>Annen egenkapital</t>
  </si>
  <si>
    <t>Sum  langsiktig gjeld</t>
  </si>
  <si>
    <t>Kortsiktige lån og lignende</t>
  </si>
  <si>
    <t>Skattetrekk og andre trekk</t>
  </si>
  <si>
    <t>Skyldige off. avgifter</t>
  </si>
  <si>
    <t>Klasse 3</t>
  </si>
  <si>
    <t>Sum salgs- og driftsinntekt</t>
  </si>
  <si>
    <t>Varekostnad</t>
  </si>
  <si>
    <t>Sum varekostnad</t>
  </si>
  <si>
    <t>Lønn ansatte</t>
  </si>
  <si>
    <t>Fordel i arbeidsforhold</t>
  </si>
  <si>
    <t>Arbeidsgiveravgift og pensjonskostnad</t>
  </si>
  <si>
    <t>Annen personkostnad</t>
  </si>
  <si>
    <t>Sum lønns- og personalkostnad</t>
  </si>
  <si>
    <t>Frakt og transportkost. vedr. salg</t>
  </si>
  <si>
    <t>Inventar og driftsmater. som ikke skal aktiveres</t>
  </si>
  <si>
    <t>Kontorkostnad, trykksak og lignende</t>
  </si>
  <si>
    <t>Kostnad transportmidler</t>
  </si>
  <si>
    <t>Kostnad og godtgj. reise, diett og lignende</t>
  </si>
  <si>
    <t>Provisjonskostnad - sponsor</t>
  </si>
  <si>
    <t>Kontingent og gave</t>
  </si>
  <si>
    <t>Andre kostnader</t>
  </si>
  <si>
    <t>Sum andre driftsk./avskrivning</t>
  </si>
  <si>
    <t>Ekstraordinære kostnader</t>
  </si>
  <si>
    <t>Renteinntekt</t>
  </si>
  <si>
    <t>Rentekostnad</t>
  </si>
  <si>
    <t>Andre finanskostnader og gebyrer</t>
  </si>
  <si>
    <t>Sum finans og ekstraordinære</t>
  </si>
  <si>
    <t>Reklame</t>
  </si>
  <si>
    <t>Salg</t>
  </si>
  <si>
    <t>Spons</t>
  </si>
  <si>
    <t>Billettinntelter</t>
  </si>
  <si>
    <t>Budsjett</t>
  </si>
  <si>
    <t>Regnskap</t>
  </si>
  <si>
    <t>-</t>
  </si>
  <si>
    <t>Varer for videresalg</t>
  </si>
  <si>
    <t>Kundefordringer  sum</t>
  </si>
  <si>
    <t>Aldersfordelt etter forfall</t>
  </si>
  <si>
    <t>30 dg</t>
  </si>
  <si>
    <t>60 dg</t>
  </si>
  <si>
    <t>over 90dg</t>
  </si>
  <si>
    <t>Reiseforskudd</t>
  </si>
  <si>
    <t>Lån til ansatte</t>
  </si>
  <si>
    <t>Lån til tillitsvalgte/idrettsutøvere</t>
  </si>
  <si>
    <t>Andre kortsiktige fordringer</t>
  </si>
  <si>
    <t>SUM  FORDRINGER</t>
  </si>
  <si>
    <t>Skattetrekkskonto</t>
  </si>
  <si>
    <t>Innvilget kassekredit</t>
  </si>
  <si>
    <t>Benyttet kassekredit</t>
  </si>
  <si>
    <t>Andre bunnende konti</t>
  </si>
  <si>
    <t>Forskuddsbetalte leier</t>
  </si>
  <si>
    <t>SUM FORSKUDDSBETALTE KOSTNADER</t>
  </si>
  <si>
    <t>SUM ANNEN LANGSIKTIG GJELD</t>
  </si>
  <si>
    <t>Skattetrekk</t>
  </si>
  <si>
    <t>SUM SKATTETREKK OG ANDRE TREKK</t>
  </si>
  <si>
    <t>Forskudd fra kunder</t>
  </si>
  <si>
    <t>Lønn</t>
  </si>
  <si>
    <t>Feriepenger</t>
  </si>
  <si>
    <t>Periodiserte sponsorinntekter</t>
  </si>
  <si>
    <t>Periodisert andre inntekter</t>
  </si>
  <si>
    <t>SUM ANNEN KORTSIKTIG GJELD</t>
  </si>
  <si>
    <t>SPES 2 -  FORDRINGER</t>
  </si>
  <si>
    <t>SPES 5 AVSETNING FOR FORPLIKTELSER</t>
  </si>
  <si>
    <t>SPES 6 - ANNEN LANGSIKTIG GJELD</t>
  </si>
  <si>
    <t>Spes nr.</t>
  </si>
  <si>
    <t>SPES 7 KORTSIKTIGE LÅN/KASSEKREDIT</t>
  </si>
  <si>
    <t>Andre frie konti</t>
  </si>
  <si>
    <t>SUM AVSETNING FOR FORPLIKTELSER</t>
  </si>
  <si>
    <t>SPES 3 - FORSKUDDSBETALTE KOSTNADER/</t>
  </si>
  <si>
    <t>SPES 4 -  BANK,KONTANTER OG LIGNENDE</t>
  </si>
  <si>
    <t>SUM KORTSIKTIGE LÅN/KASSEKREDIT</t>
  </si>
  <si>
    <t/>
  </si>
  <si>
    <t>SPES 8- SKATTETREKK OG ANDRE TREKK</t>
  </si>
  <si>
    <t>SPES 9 SKYLDIG OFF. AVGIFTER</t>
  </si>
  <si>
    <t>Skyldig mva</t>
  </si>
  <si>
    <t>Skyldig arbeidsgiveravgift</t>
  </si>
  <si>
    <t>SUM SKYLDIG OFF. AVGIFTER</t>
  </si>
  <si>
    <t>SPES 10- ANNEN KORTSIKTIG GJELD</t>
  </si>
  <si>
    <t>SPESIFIKASJONER TIL BALANSEN</t>
  </si>
  <si>
    <t>SPES 1 - VARER - LAGERBEHOLDNING</t>
  </si>
  <si>
    <t>SUM  VARER - LAGERBEHOLDNING</t>
  </si>
  <si>
    <t>PÅLØPT INNTEKT OG LIGNENDE</t>
  </si>
  <si>
    <t>SUM  BANK, KONTANTER OG LIGNENDE</t>
  </si>
  <si>
    <t>Kontanter</t>
  </si>
  <si>
    <t xml:space="preserve">Alle klubbene skal bruke Norsk Standard Kontoplan NS4102 </t>
  </si>
  <si>
    <t>Klasse 3/30</t>
  </si>
  <si>
    <t>Klasse 3/31</t>
  </si>
  <si>
    <t>Klasse 3/32</t>
  </si>
  <si>
    <t>Klasse 3/34</t>
  </si>
  <si>
    <t>Klasse 3/36</t>
  </si>
  <si>
    <t>Klasse 3/39</t>
  </si>
  <si>
    <t>Klasse 4/40</t>
  </si>
  <si>
    <t>Klasse 5/50</t>
  </si>
  <si>
    <t>Klasse 5/52</t>
  </si>
  <si>
    <t>Klasse 5/53</t>
  </si>
  <si>
    <t>Klasse 5/54</t>
  </si>
  <si>
    <t>Klasse 5/59</t>
  </si>
  <si>
    <t>Klasse 6/60</t>
  </si>
  <si>
    <t>Klasse 6/61</t>
  </si>
  <si>
    <t>Klasse 6/63</t>
  </si>
  <si>
    <t>Klasse 6/64</t>
  </si>
  <si>
    <t>Klasse 6/65</t>
  </si>
  <si>
    <t>Klasse 6/67</t>
  </si>
  <si>
    <t>Klasse 6/68</t>
  </si>
  <si>
    <t>Klasse 6/69</t>
  </si>
  <si>
    <t>Klasse 7/70</t>
  </si>
  <si>
    <t>Klasse 7/71</t>
  </si>
  <si>
    <t>Klasse 7/72</t>
  </si>
  <si>
    <t>Klasse 7/73</t>
  </si>
  <si>
    <t>Klasse 7/74</t>
  </si>
  <si>
    <t>Klasse 7/75</t>
  </si>
  <si>
    <t>Klasse 7/77</t>
  </si>
  <si>
    <t>Klasse 7/78</t>
  </si>
  <si>
    <t>Klasse 8/8040</t>
  </si>
  <si>
    <t>Klasse 8/8140</t>
  </si>
  <si>
    <t>Klasse 8/8170</t>
  </si>
  <si>
    <t>Klasse 8/8400</t>
  </si>
  <si>
    <t>Klasse 8/8500</t>
  </si>
  <si>
    <t>Klasse 1/10</t>
  </si>
  <si>
    <t>Klasse 1/11</t>
  </si>
  <si>
    <t>Klasse 1/12</t>
  </si>
  <si>
    <t>Klasse 1/13</t>
  </si>
  <si>
    <t>Klasse 1/14</t>
  </si>
  <si>
    <t>Klasse 1/15</t>
  </si>
  <si>
    <t>Klasse 1/16</t>
  </si>
  <si>
    <t>Klasse 1/17</t>
  </si>
  <si>
    <t>Klasse 1/18</t>
  </si>
  <si>
    <t>Klasse 1/19</t>
  </si>
  <si>
    <t>Klasse 2/20</t>
  </si>
  <si>
    <t>Klasse 2/2050</t>
  </si>
  <si>
    <t>Klasse 2/21</t>
  </si>
  <si>
    <t>Klasse 2/22</t>
  </si>
  <si>
    <t>Klasse 2/23</t>
  </si>
  <si>
    <t>Klasse 2</t>
  </si>
  <si>
    <t>Klasse 2/24</t>
  </si>
  <si>
    <t>Klasse 2/25</t>
  </si>
  <si>
    <t>Klasse 2/26</t>
  </si>
  <si>
    <t>Klasse 2/27</t>
  </si>
  <si>
    <t>Klasse 2/28</t>
  </si>
  <si>
    <t>Klasse 2/29</t>
  </si>
  <si>
    <t>Klasse/konto</t>
  </si>
  <si>
    <t xml:space="preserve">Rapportering for Get pr 31.12. - balanse, resultat og budsjett </t>
  </si>
  <si>
    <t>Frist 28. Feb.</t>
  </si>
  <si>
    <t>Vedlegg til rapportering pr 28. feb</t>
  </si>
  <si>
    <t>Sum langsiktig gjeld</t>
  </si>
  <si>
    <t>Sum egenkapital og gjeld</t>
  </si>
  <si>
    <t>Klasse 8/86</t>
  </si>
  <si>
    <t>Skattekostnad</t>
  </si>
  <si>
    <t>Sum skattekostnad</t>
  </si>
  <si>
    <t xml:space="preserve">Klasse 8/88                                      </t>
  </si>
  <si>
    <t>Resultat etter skatt</t>
  </si>
  <si>
    <t>Egenkapital</t>
  </si>
  <si>
    <t>Balanse og regnskapsposter som innput til regnskapsanalysen</t>
  </si>
  <si>
    <t>Sum egenkapital og gjeld fjor</t>
  </si>
  <si>
    <t>Resultat</t>
  </si>
  <si>
    <t>Resultat før skatt</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</si>
  <si>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</si>
  <si>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</si>
  <si>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</si>
  <si>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</si>
  <si>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</si>
  <si>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</si>
  <si>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</si>
  <si>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</si>
  <si>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</si>
  <si>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</si>
  <si>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</si>
  <si>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</si>
  <si>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</si>
  <si>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</si>
  <si>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</si>
  <si>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</si>
  <si>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</si>
  <si>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</si>
  <si>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</si>
  <si>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</si>
  <si>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</si>
  <si>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</si>
  <si>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</si>
  <si>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</si>
  <si>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</si>
  <si>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</si>
  <si>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</si>
  <si>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</si>
  <si>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</si>
  <si>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</si>
  <si>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</si>
  <si>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</si>
  <si>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</si>
  <si>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</si>
  <si>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</si>
  <si>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</si>
  <si>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</si>
  <si>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</si>
  <si>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</si>
  <si>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</si>
  <si>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</si>
  <si>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</si>
  <si>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</si>
  <si>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</si>
  <si>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</si>
  <si>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</si>
  <si>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</si>
  <si>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</si>
  <si>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</si>
  <si>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Regn. 20XX-1</t>
  </si>
  <si>
    <t>Budsj. 20XX-1</t>
  </si>
  <si>
    <t>Regn. 20XX-2</t>
  </si>
  <si>
    <t>Budsjett 20XX</t>
  </si>
  <si>
    <t>Budsj. 30.04.XX</t>
  </si>
  <si>
    <t>Budsj. 31.10.XX</t>
  </si>
  <si>
    <t>Sum salgs- og driftsinntekt i fjor</t>
  </si>
  <si>
    <t>Renteinntekter/Finansinntekter</t>
  </si>
  <si>
    <t>Resultat etter skatt i fjor</t>
  </si>
  <si>
    <t>Sum skattekostnad i fjor</t>
  </si>
  <si>
    <t>Resultat før skatt i fjor</t>
  </si>
  <si>
    <t>Budsjett kommende år</t>
  </si>
  <si>
    <t>Budsjett inneværende år</t>
  </si>
  <si>
    <t>Resultat etter skatt i fjor (budsjett)</t>
  </si>
  <si>
    <t>(Driftsresultat + finansinntekter)/ Gjennomsnittlig totalkapital siste 2 år</t>
  </si>
  <si>
    <t>Konservativitet i rapporteringen</t>
  </si>
  <si>
    <t>Regnskapsmessig resultat etter skatt &gt; Prognosemessig resultat før skatt (budsjett resultat før skatt)</t>
  </si>
  <si>
    <t xml:space="preserve">Hvis disiplin de siste 4 årene er &gt; 3;4, de siste årene &gt; 2; 3 osv </t>
  </si>
  <si>
    <t>Årsresultatet &gt; prognose for året (sann = 1, usann 0)</t>
  </si>
  <si>
    <t>Frist 15. mar.</t>
  </si>
  <si>
    <t>Egenkapital + årsresultat etter skatt</t>
  </si>
  <si>
    <t>(Omløpsmidler + årsresultat etter skatt) / kortsiktig gjeld</t>
  </si>
  <si>
    <t xml:space="preserve">((Omløpsmidler + årsresultat etter skatt))– kortsiktig gjeld) / driftsinntekter </t>
  </si>
  <si>
    <t>(Egenkapital + årsresultat etter skatt) / (Totalkapital + årsresultat etter skatt)</t>
  </si>
  <si>
    <t>(Driftsresultat + finansinntekter)/ (Totalkapital forrige regnskap+ årsresultat etter skatt)</t>
  </si>
  <si>
    <t>Regn. 2018</t>
  </si>
  <si>
    <t>Regn. 2019</t>
  </si>
  <si>
    <t>Budsj. 2019</t>
  </si>
  <si>
    <t>Budsjett 2020</t>
  </si>
  <si>
    <t>Budsj. 30.04.20</t>
  </si>
  <si>
    <t>Budsj. 31.10.20</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</si>
</sst>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414]d\.\ mmmm\ yyyy"/>
    <numFmt numFmtId="181" formatCode="[$-414]d/\ mmmm;@"/>
    <numFmt numFmtId="182" formatCode="_ * #,##0_ ;_ * \-#,##0_ ;_ * &quot;-&quot;??_ ;_ @_ "/>
  </numFmts>
  <fonts count="66">
    <font>
      <sz val="11"/>
      <name val="Times New Roman"/>
      <family val="0"/>
    </font>
    <font>
      <b/>
      <sz val="11"/>
      <name val="Times New Roman"/>
      <family val="0"/>
    </font>
    <font>
      <i/>
      <sz val="11"/>
      <name val="Times New Roman"/>
      <family val="0"/>
    </font>
    <font>
      <b/>
      <i/>
      <sz val="11"/>
      <name val="Times New Roman"/>
      <family val="0"/>
    </font>
    <font>
      <b/>
      <sz val="20"/>
      <name val="Times New Roman"/>
      <family val="1"/>
    </font>
    <font>
      <b/>
      <sz val="10"/>
      <name val="Times New Roman"/>
      <family val="1"/>
    </font>
    <font>
      <sz val="10"/>
      <name val="Times New Roman"/>
      <family val="1"/>
    </font>
    <font>
      <u val="single"/>
      <sz val="8.25"/>
      <color indexed="12"/>
      <name val="Times New Roman"/>
      <family val="1"/>
    </font>
    <font>
      <u val="single"/>
      <sz val="8.25"/>
      <color indexed="36"/>
      <name val="Times New Roman"/>
      <family val="1"/>
    </font>
    <font>
      <sz val="8"/>
      <name val="Times New Roman"/>
      <family val="1"/>
    </font>
    <font>
      <b/>
      <sz val="12"/>
      <name val="Times New Roman"/>
      <family val="1"/>
    </font>
    <font>
      <sz val="12"/>
      <name val="Times New Roman"/>
      <family val="1"/>
    </font>
    <font>
      <b/>
      <i/>
      <sz val="12"/>
      <name val="Times New Roman"/>
      <family val="1"/>
    </font>
    <font>
      <sz val="10"/>
      <name val="Arial"/>
      <family val="2"/>
    </font>
    <font>
      <b/>
      <sz val="14"/>
      <name val="Times New Roman"/>
      <family val="1"/>
    </font>
    <font>
      <i/>
      <sz val="8"/>
      <name val="Times New Roman"/>
      <family val="1"/>
    </font>
    <font>
      <b/>
      <sz val="8"/>
      <name val="Tahoma"/>
      <family val="2"/>
    </font>
    <font>
      <sz val="8"/>
      <name val="Tahoma"/>
      <family val="2"/>
    </font>
    <font>
      <b/>
      <sz val="28"/>
      <name val="Times New Roman"/>
      <family val="1"/>
    </font>
    <font>
      <b/>
      <sz val="10"/>
      <name val="Arial"/>
      <family val="2"/>
    </font>
    <font>
      <sz val="10"/>
      <name val="MS Sans Serif"/>
      <family val="2"/>
    </font>
    <font>
      <u val="single"/>
      <sz val="7.5"/>
      <color indexed="12"/>
      <name val="MS Sans Serif"/>
      <family val="2"/>
    </font>
    <font>
      <sz val="11"/>
      <color indexed="8"/>
      <name val="Calibri"/>
      <family val="2"/>
    </font>
    <font>
      <sz val="11"/>
      <color indexed="9"/>
      <name val="Calibri"/>
      <family val="2"/>
    </font>
    <font>
      <b/>
      <sz val="11"/>
      <color indexed="10"/>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i/>
      <sz val="10"/>
      <color indexed="10"/>
      <name val="Arial"/>
      <family val="2"/>
    </font>
    <font>
      <sz val="12"/>
      <color indexed="17"/>
      <name val="Times New Roman"/>
      <family val="1"/>
    </font>
    <font>
      <sz val="11"/>
      <color indexed="17"/>
      <name val="Times New Roman"/>
      <family val="1"/>
    </font>
    <font>
      <b/>
      <sz val="12"/>
      <color indexed="10"/>
      <name val="Arial"/>
      <family val="2"/>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i/>
      <sz val="10"/>
      <color rgb="FFFF0000"/>
      <name val="Arial"/>
      <family val="2"/>
    </font>
    <font>
      <sz val="12"/>
      <color rgb="FF00B050"/>
      <name val="Times New Roman"/>
      <family val="1"/>
    </font>
    <font>
      <sz val="11"/>
      <color rgb="FF00B050"/>
      <name val="Times New Roman"/>
      <family val="1"/>
    </font>
    <font>
      <b/>
      <sz val="12"/>
      <color rgb="FFFF00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22"/>
        <bgColor indexed="64"/>
      </patternFill>
    </fill>
    <fill>
      <patternFill patternType="solid">
        <fgColor theme="0" tint="-0.1499900072813034"/>
        <bgColor indexed="64"/>
      </patternFill>
    </fill>
    <fill>
      <patternFill patternType="solid">
        <fgColor indexed="44"/>
        <bgColor indexed="64"/>
      </patternFill>
    </fill>
    <fill>
      <patternFill patternType="solid">
        <fgColor indexed="43"/>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top/>
      <bottom/>
    </border>
    <border>
      <left/>
      <right style="medium"/>
      <top style="medium"/>
      <bottom/>
    </border>
    <border>
      <left style="medium"/>
      <right style="medium"/>
      <top style="medium"/>
      <bottom/>
    </border>
    <border>
      <left style="medium"/>
      <right/>
      <top style="medium"/>
      <bottom/>
    </border>
    <border>
      <left/>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style="medium"/>
      <right style="medium"/>
      <top/>
      <bottom/>
    </border>
    <border>
      <left style="medium"/>
      <right style="medium"/>
      <top/>
      <bottom style="medium"/>
    </border>
    <border>
      <left>
        <color indexed="63"/>
      </left>
      <right>
        <color indexed="63"/>
      </right>
      <top>
        <color indexed="63"/>
      </top>
      <bottom style="thin"/>
    </border>
    <border>
      <left/>
      <right/>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
      <left/>
      <right style="medium"/>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8"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50" fillId="23" borderId="1" applyNumberFormat="0" applyAlignment="0" applyProtection="0"/>
    <xf numFmtId="0" fontId="51" fillId="0" borderId="2" applyNumberFormat="0" applyFill="0" applyAlignment="0" applyProtection="0"/>
    <xf numFmtId="171" fontId="0" fillId="0" borderId="0" applyFont="0" applyFill="0" applyBorder="0" applyAlignment="0" applyProtection="0"/>
    <xf numFmtId="40" fontId="20" fillId="0" borderId="0" applyFont="0" applyFill="0" applyBorder="0" applyAlignment="0" applyProtection="0"/>
    <xf numFmtId="171" fontId="0" fillId="0" borderId="0" applyFont="0" applyFill="0" applyBorder="0" applyAlignment="0" applyProtection="0"/>
    <xf numFmtId="0" fontId="52" fillId="24" borderId="3" applyNumberFormat="0" applyAlignment="0" applyProtection="0"/>
    <xf numFmtId="0" fontId="0" fillId="25" borderId="4" applyNumberFormat="0" applyFont="0" applyAlignment="0" applyProtection="0"/>
    <xf numFmtId="0" fontId="13" fillId="0" borderId="0">
      <alignment/>
      <protection/>
    </xf>
    <xf numFmtId="0" fontId="13" fillId="0" borderId="0">
      <alignment/>
      <protection/>
    </xf>
    <xf numFmtId="0" fontId="2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53" fillId="26"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11" fillId="0" borderId="0">
      <alignment/>
      <protection/>
    </xf>
    <xf numFmtId="0" fontId="57" fillId="0" borderId="0" applyNumberFormat="0" applyFill="0" applyBorder="0" applyAlignment="0" applyProtection="0"/>
    <xf numFmtId="0" fontId="58" fillId="0" borderId="8" applyNumberFormat="0" applyFill="0" applyAlignment="0" applyProtection="0"/>
    <xf numFmtId="169" fontId="0" fillId="0" borderId="0" applyFont="0" applyFill="0" applyBorder="0" applyAlignment="0" applyProtection="0"/>
    <xf numFmtId="0" fontId="59" fillId="20" borderId="9" applyNumberFormat="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cellStyleXfs>
  <cellXfs count="243">
    <xf numFmtId="0" fontId="0" fillId="0" borderId="0" xfId="0" applyAlignment="1">
      <alignment/>
    </xf>
    <xf numFmtId="0" fontId="6" fillId="0" borderId="0" xfId="0" applyFont="1" applyFill="1" applyBorder="1" applyAlignment="1">
      <alignment/>
    </xf>
    <xf numFmtId="14" fontId="1" fillId="0" borderId="0" xfId="0" applyNumberFormat="1" applyFont="1" applyAlignment="1">
      <alignment/>
    </xf>
    <xf numFmtId="0" fontId="6" fillId="0" borderId="0" xfId="0" applyFont="1" applyAlignment="1">
      <alignment horizontal="centerContinuous"/>
    </xf>
    <xf numFmtId="0" fontId="6" fillId="0" borderId="0" xfId="0" applyFont="1" applyAlignment="1">
      <alignment/>
    </xf>
    <xf numFmtId="0" fontId="0" fillId="0" borderId="0" xfId="0" applyFont="1" applyAlignment="1">
      <alignment/>
    </xf>
    <xf numFmtId="0" fontId="5" fillId="0" borderId="0" xfId="0" applyFont="1" applyAlignment="1">
      <alignment horizontal="left"/>
    </xf>
    <xf numFmtId="14" fontId="5" fillId="0" borderId="0" xfId="0" applyNumberFormat="1" applyFont="1" applyAlignment="1">
      <alignment/>
    </xf>
    <xf numFmtId="0" fontId="5" fillId="0" borderId="0" xfId="0" applyFont="1" applyAlignment="1">
      <alignment/>
    </xf>
    <xf numFmtId="182" fontId="6" fillId="0" borderId="10" xfId="42" applyNumberFormat="1" applyFont="1" applyBorder="1" applyAlignment="1">
      <alignment/>
    </xf>
    <xf numFmtId="0" fontId="0" fillId="0" borderId="10" xfId="0" applyFont="1" applyBorder="1" applyAlignment="1">
      <alignment/>
    </xf>
    <xf numFmtId="0" fontId="6" fillId="0" borderId="0" xfId="0" applyFont="1" applyAlignment="1" quotePrefix="1">
      <alignment horizontal="right"/>
    </xf>
    <xf numFmtId="0" fontId="6" fillId="0" borderId="0" xfId="0" applyFont="1" applyBorder="1" applyAlignment="1">
      <alignment/>
    </xf>
    <xf numFmtId="182" fontId="6" fillId="0" borderId="11" xfId="42" applyNumberFormat="1" applyFont="1" applyBorder="1" applyAlignment="1">
      <alignment/>
    </xf>
    <xf numFmtId="0" fontId="0" fillId="0" borderId="11" xfId="0" applyFont="1" applyBorder="1" applyAlignment="1">
      <alignment/>
    </xf>
    <xf numFmtId="182" fontId="6" fillId="0" borderId="12" xfId="42" applyNumberFormat="1" applyFont="1" applyBorder="1" applyAlignment="1">
      <alignment/>
    </xf>
    <xf numFmtId="0" fontId="0" fillId="0" borderId="12" xfId="0" applyFont="1" applyBorder="1" applyAlignment="1">
      <alignment/>
    </xf>
    <xf numFmtId="0" fontId="0" fillId="0" borderId="0" xfId="0" applyFont="1" applyAlignment="1">
      <alignment horizontal="center"/>
    </xf>
    <xf numFmtId="0" fontId="0" fillId="33" borderId="0" xfId="0" applyFont="1" applyFill="1" applyAlignment="1">
      <alignment/>
    </xf>
    <xf numFmtId="0" fontId="0" fillId="0" borderId="0" xfId="0" applyFont="1" applyBorder="1" applyAlignment="1">
      <alignment/>
    </xf>
    <xf numFmtId="182" fontId="6" fillId="0" borderId="0" xfId="42" applyNumberFormat="1" applyFont="1" applyAlignment="1">
      <alignment/>
    </xf>
    <xf numFmtId="182" fontId="6" fillId="0" borderId="0" xfId="42" applyNumberFormat="1" applyFont="1" applyBorder="1" applyAlignment="1">
      <alignment/>
    </xf>
    <xf numFmtId="0" fontId="0" fillId="0" borderId="0" xfId="0" applyFont="1" applyAlignment="1" quotePrefix="1">
      <alignment horizontal="center"/>
    </xf>
    <xf numFmtId="0" fontId="6" fillId="0" borderId="10" xfId="0" applyFont="1" applyBorder="1" applyAlignment="1">
      <alignment/>
    </xf>
    <xf numFmtId="182" fontId="5" fillId="0" borderId="12" xfId="42" applyNumberFormat="1" applyFont="1" applyBorder="1" applyAlignment="1">
      <alignment/>
    </xf>
    <xf numFmtId="0" fontId="6" fillId="0" borderId="0" xfId="0" applyFont="1" applyAlignment="1" quotePrefix="1">
      <alignment horizontal="center"/>
    </xf>
    <xf numFmtId="0" fontId="6" fillId="0" borderId="0" xfId="0" applyFont="1" applyBorder="1" applyAlignment="1" quotePrefix="1">
      <alignment horizontal="center"/>
    </xf>
    <xf numFmtId="182" fontId="6" fillId="33" borderId="0" xfId="42" applyNumberFormat="1" applyFont="1" applyFill="1" applyBorder="1" applyAlignment="1">
      <alignment/>
    </xf>
    <xf numFmtId="0" fontId="5" fillId="0" borderId="0" xfId="0" applyFont="1" applyAlignment="1" quotePrefix="1">
      <alignment horizontal="center"/>
    </xf>
    <xf numFmtId="0" fontId="6" fillId="0" borderId="0" xfId="0" applyFont="1" applyAlignment="1" quotePrefix="1">
      <alignment/>
    </xf>
    <xf numFmtId="0" fontId="4" fillId="0" borderId="0" xfId="0" applyFont="1" applyAlignment="1">
      <alignment horizontal="left"/>
    </xf>
    <xf numFmtId="0" fontId="1" fillId="0" borderId="0" xfId="0" applyFont="1" applyAlignment="1">
      <alignment/>
    </xf>
    <xf numFmtId="0" fontId="13" fillId="0" borderId="13" xfId="48" applyBorder="1" applyProtection="1">
      <alignment/>
      <protection/>
    </xf>
    <xf numFmtId="0" fontId="13" fillId="0" borderId="0" xfId="48" applyBorder="1" applyProtection="1">
      <alignment/>
      <protection/>
    </xf>
    <xf numFmtId="0" fontId="13" fillId="0" borderId="13" xfId="48" applyBorder="1" applyAlignment="1" applyProtection="1">
      <alignment horizontal="center"/>
      <protection/>
    </xf>
    <xf numFmtId="0" fontId="19" fillId="0" borderId="0" xfId="48" applyFont="1" applyBorder="1" applyAlignment="1" applyProtection="1">
      <alignment horizontal="center"/>
      <protection/>
    </xf>
    <xf numFmtId="0" fontId="19" fillId="0" borderId="14" xfId="48" applyFont="1" applyBorder="1" applyAlignment="1" applyProtection="1">
      <alignment horizontal="center"/>
      <protection/>
    </xf>
    <xf numFmtId="0" fontId="19" fillId="0" borderId="15" xfId="48" applyFont="1" applyFill="1" applyBorder="1" applyAlignment="1" applyProtection="1">
      <alignment horizontal="center"/>
      <protection/>
    </xf>
    <xf numFmtId="0" fontId="13" fillId="34" borderId="16" xfId="48" applyFill="1" applyBorder="1" applyProtection="1">
      <alignment/>
      <protection/>
    </xf>
    <xf numFmtId="0" fontId="13" fillId="34" borderId="17" xfId="48" applyFill="1" applyBorder="1" applyProtection="1">
      <alignment/>
      <protection/>
    </xf>
    <xf numFmtId="9" fontId="13" fillId="34" borderId="17" xfId="48" applyNumberFormat="1" applyFill="1" applyBorder="1" applyAlignment="1" applyProtection="1">
      <alignment horizontal="center"/>
      <protection/>
    </xf>
    <xf numFmtId="9" fontId="13" fillId="34" borderId="14" xfId="48" applyNumberFormat="1" applyFill="1" applyBorder="1" applyAlignment="1" applyProtection="1">
      <alignment horizontal="center"/>
      <protection/>
    </xf>
    <xf numFmtId="0" fontId="13" fillId="34" borderId="13" xfId="48" applyFill="1" applyBorder="1" applyProtection="1">
      <alignment/>
      <protection/>
    </xf>
    <xf numFmtId="0" fontId="13" fillId="34" borderId="0" xfId="48" applyFill="1" applyBorder="1" applyProtection="1">
      <alignment/>
      <protection/>
    </xf>
    <xf numFmtId="0" fontId="13" fillId="34" borderId="0" xfId="48" applyFill="1" applyBorder="1" applyAlignment="1" applyProtection="1">
      <alignment horizontal="center"/>
      <protection/>
    </xf>
    <xf numFmtId="0" fontId="13" fillId="34" borderId="18" xfId="48" applyFill="1" applyBorder="1" applyAlignment="1" applyProtection="1">
      <alignment horizontal="center"/>
      <protection/>
    </xf>
    <xf numFmtId="0" fontId="13" fillId="0" borderId="16" xfId="48" applyBorder="1" applyProtection="1">
      <alignment/>
      <protection/>
    </xf>
    <xf numFmtId="0" fontId="13" fillId="0" borderId="17" xfId="48" applyBorder="1" applyProtection="1">
      <alignment/>
      <protection/>
    </xf>
    <xf numFmtId="9" fontId="13" fillId="0" borderId="17" xfId="48" applyNumberFormat="1" applyBorder="1" applyAlignment="1" applyProtection="1">
      <alignment horizontal="center"/>
      <protection/>
    </xf>
    <xf numFmtId="9" fontId="13" fillId="0" borderId="14" xfId="48" applyNumberFormat="1" applyBorder="1" applyAlignment="1" applyProtection="1">
      <alignment horizontal="center"/>
      <protection/>
    </xf>
    <xf numFmtId="0" fontId="13" fillId="0" borderId="0" xfId="48" applyBorder="1" applyAlignment="1" applyProtection="1">
      <alignment horizontal="center"/>
      <protection/>
    </xf>
    <xf numFmtId="0" fontId="13" fillId="0" borderId="18" xfId="48" applyBorder="1" applyAlignment="1" applyProtection="1">
      <alignment horizontal="center"/>
      <protection/>
    </xf>
    <xf numFmtId="0" fontId="13" fillId="0" borderId="19" xfId="48" applyBorder="1" applyProtection="1">
      <alignment/>
      <protection/>
    </xf>
    <xf numFmtId="0" fontId="13" fillId="0" borderId="20" xfId="48" applyBorder="1" applyProtection="1">
      <alignment/>
      <protection/>
    </xf>
    <xf numFmtId="0" fontId="13" fillId="0" borderId="20" xfId="48" applyBorder="1" applyAlignment="1" applyProtection="1">
      <alignment horizontal="center"/>
      <protection/>
    </xf>
    <xf numFmtId="0" fontId="13" fillId="0" borderId="21" xfId="48" applyBorder="1" applyAlignment="1" applyProtection="1">
      <alignment horizontal="center"/>
      <protection/>
    </xf>
    <xf numFmtId="0" fontId="13" fillId="34" borderId="19" xfId="48" applyFill="1" applyBorder="1" applyProtection="1">
      <alignment/>
      <protection/>
    </xf>
    <xf numFmtId="0" fontId="13" fillId="34" borderId="20" xfId="48" applyFill="1" applyBorder="1" applyProtection="1">
      <alignment/>
      <protection/>
    </xf>
    <xf numFmtId="0" fontId="13" fillId="34" borderId="20" xfId="48" applyFill="1" applyBorder="1" applyAlignment="1" applyProtection="1">
      <alignment horizontal="center"/>
      <protection/>
    </xf>
    <xf numFmtId="0" fontId="13" fillId="34" borderId="21" xfId="48" applyFill="1" applyBorder="1" applyAlignment="1" applyProtection="1">
      <alignment horizontal="center"/>
      <protection/>
    </xf>
    <xf numFmtId="0" fontId="13" fillId="0" borderId="16" xfId="48" applyFill="1" applyBorder="1" applyProtection="1">
      <alignment/>
      <protection/>
    </xf>
    <xf numFmtId="9" fontId="13" fillId="0" borderId="16" xfId="48" applyNumberFormat="1" applyBorder="1" applyProtection="1">
      <alignment/>
      <protection/>
    </xf>
    <xf numFmtId="0" fontId="13" fillId="0" borderId="17" xfId="48" applyNumberFormat="1" applyBorder="1" applyProtection="1">
      <alignment/>
      <protection/>
    </xf>
    <xf numFmtId="0" fontId="13" fillId="0" borderId="17" xfId="48" applyNumberFormat="1" applyBorder="1" applyAlignment="1" applyProtection="1">
      <alignment horizontal="center"/>
      <protection/>
    </xf>
    <xf numFmtId="0" fontId="13" fillId="0" borderId="14" xfId="48" applyNumberFormat="1" applyBorder="1" applyAlignment="1" applyProtection="1">
      <alignment horizontal="center"/>
      <protection/>
    </xf>
    <xf numFmtId="9" fontId="13" fillId="34" borderId="0" xfId="48" applyNumberFormat="1" applyFill="1" applyBorder="1" applyAlignment="1" applyProtection="1">
      <alignment horizontal="center"/>
      <protection/>
    </xf>
    <xf numFmtId="9" fontId="13" fillId="34" borderId="18" xfId="48" applyNumberFormat="1" applyFill="1" applyBorder="1" applyAlignment="1" applyProtection="1">
      <alignment horizontal="center"/>
      <protection/>
    </xf>
    <xf numFmtId="0" fontId="61" fillId="0" borderId="16" xfId="48" applyFont="1" applyBorder="1" applyProtection="1">
      <alignment/>
      <protection/>
    </xf>
    <xf numFmtId="0" fontId="61" fillId="0" borderId="17" xfId="48" applyFont="1" applyBorder="1" applyProtection="1">
      <alignment/>
      <protection/>
    </xf>
    <xf numFmtId="0" fontId="61" fillId="0" borderId="17" xfId="48" applyNumberFormat="1" applyFont="1" applyBorder="1" applyAlignment="1" applyProtection="1">
      <alignment horizontal="center"/>
      <protection/>
    </xf>
    <xf numFmtId="0" fontId="61" fillId="0" borderId="14" xfId="48" applyNumberFormat="1" applyFont="1" applyBorder="1" applyAlignment="1" applyProtection="1">
      <alignment horizontal="center"/>
      <protection/>
    </xf>
    <xf numFmtId="0" fontId="61" fillId="0" borderId="13" xfId="48" applyFont="1" applyBorder="1" applyProtection="1">
      <alignment/>
      <protection/>
    </xf>
    <xf numFmtId="0" fontId="61" fillId="0" borderId="0" xfId="48" applyFont="1" applyBorder="1" applyProtection="1">
      <alignment/>
      <protection/>
    </xf>
    <xf numFmtId="0" fontId="61" fillId="0" borderId="0" xfId="48" applyFont="1" applyBorder="1" applyAlignment="1" applyProtection="1">
      <alignment horizontal="center"/>
      <protection/>
    </xf>
    <xf numFmtId="0" fontId="61" fillId="0" borderId="18" xfId="48" applyFont="1" applyBorder="1" applyAlignment="1" applyProtection="1">
      <alignment horizontal="center"/>
      <protection/>
    </xf>
    <xf numFmtId="0" fontId="61" fillId="0" borderId="19" xfId="48" applyFont="1" applyBorder="1" applyProtection="1">
      <alignment/>
      <protection/>
    </xf>
    <xf numFmtId="0" fontId="61" fillId="0" borderId="20" xfId="48" applyFont="1" applyBorder="1" applyProtection="1">
      <alignment/>
      <protection/>
    </xf>
    <xf numFmtId="0" fontId="61" fillId="0" borderId="20" xfId="48" applyFont="1" applyBorder="1" applyAlignment="1" applyProtection="1">
      <alignment horizontal="center"/>
      <protection/>
    </xf>
    <xf numFmtId="0" fontId="61" fillId="0" borderId="21" xfId="48" applyFont="1" applyBorder="1" applyAlignment="1" applyProtection="1">
      <alignment horizontal="center"/>
      <protection/>
    </xf>
    <xf numFmtId="0" fontId="61" fillId="34" borderId="19" xfId="48" applyFont="1" applyFill="1" applyBorder="1" applyProtection="1">
      <alignment/>
      <protection/>
    </xf>
    <xf numFmtId="0" fontId="61" fillId="34" borderId="20" xfId="48" applyFont="1" applyFill="1" applyBorder="1" applyProtection="1">
      <alignment/>
      <protection/>
    </xf>
    <xf numFmtId="0" fontId="61" fillId="34" borderId="19" xfId="48" applyFont="1" applyFill="1" applyBorder="1" applyAlignment="1" applyProtection="1">
      <alignment horizontal="center"/>
      <protection/>
    </xf>
    <xf numFmtId="0" fontId="61" fillId="34" borderId="20" xfId="48" applyFont="1" applyFill="1" applyBorder="1" applyAlignment="1" applyProtection="1">
      <alignment horizontal="center"/>
      <protection/>
    </xf>
    <xf numFmtId="0" fontId="61" fillId="34" borderId="21" xfId="48" applyFont="1" applyFill="1" applyBorder="1" applyAlignment="1" applyProtection="1">
      <alignment horizontal="center"/>
      <protection/>
    </xf>
    <xf numFmtId="0" fontId="19" fillId="0" borderId="22" xfId="48" applyFont="1" applyBorder="1" applyProtection="1">
      <alignment/>
      <protection/>
    </xf>
    <xf numFmtId="0" fontId="19" fillId="0" borderId="23" xfId="48" applyFont="1" applyBorder="1" applyProtection="1">
      <alignment/>
      <protection/>
    </xf>
    <xf numFmtId="0" fontId="13" fillId="0" borderId="17" xfId="48" applyBorder="1" applyAlignment="1" applyProtection="1">
      <alignment horizontal="center"/>
      <protection/>
    </xf>
    <xf numFmtId="0" fontId="19" fillId="0" borderId="17" xfId="48" applyFont="1" applyBorder="1" applyProtection="1">
      <alignment/>
      <protection/>
    </xf>
    <xf numFmtId="0" fontId="13" fillId="0" borderId="14" xfId="48" applyBorder="1" applyProtection="1">
      <alignment/>
      <protection/>
    </xf>
    <xf numFmtId="0" fontId="19" fillId="0" borderId="0" xfId="48" applyFont="1" applyBorder="1" applyProtection="1">
      <alignment/>
      <protection/>
    </xf>
    <xf numFmtId="0" fontId="13" fillId="0" borderId="18" xfId="48" applyBorder="1" applyProtection="1">
      <alignment/>
      <protection/>
    </xf>
    <xf numFmtId="0" fontId="19" fillId="0" borderId="20" xfId="48" applyFont="1" applyBorder="1" applyProtection="1">
      <alignment/>
      <protection/>
    </xf>
    <xf numFmtId="0" fontId="13" fillId="0" borderId="21" xfId="48" applyBorder="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8" xfId="0" applyBorder="1" applyAlignment="1" applyProtection="1">
      <alignment/>
      <protection/>
    </xf>
    <xf numFmtId="2" fontId="0" fillId="35" borderId="15" xfId="0" applyNumberFormat="1" applyFill="1" applyBorder="1" applyAlignment="1" applyProtection="1">
      <alignment/>
      <protection/>
    </xf>
    <xf numFmtId="2" fontId="0" fillId="35" borderId="24" xfId="0" applyNumberFormat="1" applyFill="1" applyBorder="1" applyAlignment="1" applyProtection="1">
      <alignment/>
      <protection/>
    </xf>
    <xf numFmtId="2" fontId="0" fillId="35" borderId="25" xfId="0" applyNumberFormat="1" applyFill="1" applyBorder="1" applyAlignment="1" applyProtection="1">
      <alignment/>
      <protection/>
    </xf>
    <xf numFmtId="10" fontId="0" fillId="0" borderId="17" xfId="0" applyNumberFormat="1" applyBorder="1" applyAlignment="1" applyProtection="1">
      <alignment/>
      <protection/>
    </xf>
    <xf numFmtId="10" fontId="0" fillId="0" borderId="0" xfId="0" applyNumberFormat="1" applyBorder="1" applyAlignment="1" applyProtection="1">
      <alignment/>
      <protection/>
    </xf>
    <xf numFmtId="10" fontId="0" fillId="0" borderId="20" xfId="0" applyNumberFormat="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0" xfId="0" applyFont="1" applyAlignment="1" applyProtection="1">
      <alignment/>
      <protection/>
    </xf>
    <xf numFmtId="0" fontId="1" fillId="0" borderId="26" xfId="0" applyFont="1" applyBorder="1" applyAlignment="1" applyProtection="1">
      <alignment/>
      <protection/>
    </xf>
    <xf numFmtId="2" fontId="0" fillId="0" borderId="0" xfId="0" applyNumberFormat="1" applyAlignment="1" applyProtection="1">
      <alignment/>
      <protection/>
    </xf>
    <xf numFmtId="0" fontId="11" fillId="0" borderId="0" xfId="0" applyFont="1" applyAlignment="1" applyProtection="1">
      <alignment/>
      <protection/>
    </xf>
    <xf numFmtId="10" fontId="0" fillId="0" borderId="0" xfId="0" applyNumberFormat="1" applyAlignment="1" applyProtection="1">
      <alignment/>
      <protection/>
    </xf>
    <xf numFmtId="0" fontId="1" fillId="0" borderId="27" xfId="0" applyFont="1" applyBorder="1" applyAlignment="1" applyProtection="1">
      <alignment/>
      <protection/>
    </xf>
    <xf numFmtId="2" fontId="1" fillId="0" borderId="27" xfId="0" applyNumberFormat="1" applyFont="1" applyBorder="1" applyAlignment="1" applyProtection="1">
      <alignment/>
      <protection/>
    </xf>
    <xf numFmtId="2" fontId="0" fillId="0" borderId="27" xfId="0" applyNumberFormat="1" applyFont="1" applyBorder="1" applyAlignment="1" applyProtection="1">
      <alignment/>
      <protection/>
    </xf>
    <xf numFmtId="0" fontId="0" fillId="0" borderId="0" xfId="0" applyFont="1" applyAlignment="1" applyProtection="1">
      <alignment wrapText="1"/>
      <protection/>
    </xf>
    <xf numFmtId="3" fontId="0" fillId="0" borderId="0" xfId="0" applyNumberFormat="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0" fontId="1" fillId="0" borderId="0" xfId="0" applyFont="1" applyAlignment="1" applyProtection="1">
      <alignment/>
      <protection/>
    </xf>
    <xf numFmtId="3" fontId="1" fillId="0" borderId="0" xfId="0" applyNumberFormat="1" applyFont="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center"/>
      <protection/>
    </xf>
    <xf numFmtId="0" fontId="12" fillId="0" borderId="0" xfId="0" applyFont="1" applyFill="1" applyBorder="1" applyAlignment="1" applyProtection="1">
      <alignment horizontal="right"/>
      <protection/>
    </xf>
    <xf numFmtId="4" fontId="10" fillId="0" borderId="0" xfId="0" applyNumberFormat="1" applyFont="1" applyFill="1" applyBorder="1" applyAlignment="1" applyProtection="1">
      <alignment horizontal="center"/>
      <protection/>
    </xf>
    <xf numFmtId="0" fontId="5" fillId="36" borderId="10" xfId="0" applyFont="1" applyFill="1" applyBorder="1" applyAlignment="1" applyProtection="1">
      <alignment/>
      <protection/>
    </xf>
    <xf numFmtId="0" fontId="5" fillId="36" borderId="10" xfId="0" applyFont="1" applyFill="1" applyBorder="1" applyAlignment="1" applyProtection="1">
      <alignment horizontal="center"/>
      <protection/>
    </xf>
    <xf numFmtId="4" fontId="5" fillId="36" borderId="10" xfId="0" applyNumberFormat="1" applyFont="1" applyFill="1" applyBorder="1" applyAlignment="1" applyProtection="1">
      <alignment horizontal="center"/>
      <protection/>
    </xf>
    <xf numFmtId="4" fontId="5" fillId="0" borderId="0" xfId="0" applyNumberFormat="1" applyFont="1" applyFill="1" applyBorder="1" applyAlignment="1" applyProtection="1">
      <alignment horizontal="center"/>
      <protection/>
    </xf>
    <xf numFmtId="181" fontId="5" fillId="0" borderId="0" xfId="0" applyNumberFormat="1" applyFont="1" applyFill="1" applyBorder="1" applyAlignment="1" applyProtection="1">
      <alignment horizontal="center"/>
      <protection/>
    </xf>
    <xf numFmtId="0" fontId="6" fillId="0" borderId="10" xfId="0" applyFont="1" applyFill="1" applyBorder="1" applyAlignment="1" applyProtection="1">
      <alignment/>
      <protection/>
    </xf>
    <xf numFmtId="0" fontId="6" fillId="0" borderId="10" xfId="0" applyFont="1" applyFill="1" applyBorder="1" applyAlignment="1" applyProtection="1">
      <alignment horizontal="center"/>
      <protection/>
    </xf>
    <xf numFmtId="3" fontId="6" fillId="0" borderId="10" xfId="0" applyNumberFormat="1" applyFont="1" applyFill="1" applyBorder="1" applyAlignment="1" applyProtection="1">
      <alignment/>
      <protection/>
    </xf>
    <xf numFmtId="0" fontId="6" fillId="0" borderId="0" xfId="0" applyFont="1" applyFill="1" applyBorder="1" applyAlignment="1" applyProtection="1">
      <alignment/>
      <protection/>
    </xf>
    <xf numFmtId="4" fontId="6" fillId="0" borderId="0" xfId="0" applyNumberFormat="1" applyFont="1" applyFill="1" applyBorder="1" applyAlignment="1" applyProtection="1">
      <alignment/>
      <protection/>
    </xf>
    <xf numFmtId="0" fontId="5" fillId="34" borderId="10" xfId="0" applyFont="1" applyFill="1" applyBorder="1" applyAlignment="1" applyProtection="1">
      <alignment horizontal="center"/>
      <protection/>
    </xf>
    <xf numFmtId="3" fontId="5" fillId="34" borderId="1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5" fillId="0" borderId="10" xfId="0" applyFont="1" applyFill="1" applyBorder="1" applyAlignment="1" applyProtection="1">
      <alignment horizontal="center"/>
      <protection/>
    </xf>
    <xf numFmtId="3" fontId="5" fillId="36" borderId="10" xfId="0" applyNumberFormat="1" applyFont="1" applyFill="1" applyBorder="1" applyAlignment="1" applyProtection="1">
      <alignment horizontal="center"/>
      <protection/>
    </xf>
    <xf numFmtId="3" fontId="5" fillId="36" borderId="28" xfId="0" applyNumberFormat="1" applyFont="1" applyFill="1" applyBorder="1" applyAlignment="1" applyProtection="1">
      <alignment horizontal="center"/>
      <protection/>
    </xf>
    <xf numFmtId="4" fontId="10" fillId="0" borderId="0" xfId="0" applyNumberFormat="1" applyFont="1" applyFill="1" applyBorder="1" applyAlignment="1" applyProtection="1">
      <alignment horizontal="left"/>
      <protection/>
    </xf>
    <xf numFmtId="4" fontId="11" fillId="0" borderId="26" xfId="0" applyNumberFormat="1" applyFont="1" applyFill="1" applyBorder="1" applyAlignment="1" applyProtection="1">
      <alignment/>
      <protection/>
    </xf>
    <xf numFmtId="0" fontId="5" fillId="36" borderId="28" xfId="0" applyFont="1" applyFill="1" applyBorder="1" applyAlignment="1" applyProtection="1">
      <alignment/>
      <protection/>
    </xf>
    <xf numFmtId="0" fontId="5" fillId="36" borderId="29" xfId="0" applyFont="1" applyFill="1" applyBorder="1" applyAlignment="1" applyProtection="1">
      <alignment horizontal="center"/>
      <protection/>
    </xf>
    <xf numFmtId="181" fontId="5" fillId="36" borderId="10" xfId="0" applyNumberFormat="1" applyFont="1" applyFill="1" applyBorder="1" applyAlignment="1" applyProtection="1">
      <alignment horizontal="center"/>
      <protection/>
    </xf>
    <xf numFmtId="0" fontId="6" fillId="0" borderId="10" xfId="0" applyFont="1" applyFill="1" applyBorder="1" applyAlignment="1" applyProtection="1">
      <alignment horizontal="left"/>
      <protection/>
    </xf>
    <xf numFmtId="0" fontId="6" fillId="0" borderId="28" xfId="0" applyFont="1" applyFill="1" applyBorder="1" applyAlignment="1" applyProtection="1">
      <alignment/>
      <protection/>
    </xf>
    <xf numFmtId="0" fontId="6" fillId="0" borderId="29" xfId="0" applyFont="1" applyFill="1" applyBorder="1" applyAlignment="1" applyProtection="1">
      <alignment/>
      <protection/>
    </xf>
    <xf numFmtId="3" fontId="5" fillId="0" borderId="10" xfId="0" applyNumberFormat="1" applyFont="1" applyFill="1" applyBorder="1" applyAlignment="1" applyProtection="1">
      <alignment/>
      <protection/>
    </xf>
    <xf numFmtId="0" fontId="5" fillId="0" borderId="0" xfId="0" applyFont="1" applyFill="1" applyBorder="1" applyAlignment="1" applyProtection="1">
      <alignment/>
      <protection/>
    </xf>
    <xf numFmtId="0" fontId="10" fillId="37" borderId="30" xfId="0" applyFont="1" applyFill="1" applyBorder="1" applyAlignment="1" applyProtection="1">
      <alignment vertical="center" wrapText="1"/>
      <protection/>
    </xf>
    <xf numFmtId="0" fontId="10" fillId="37" borderId="31" xfId="0" applyFont="1" applyFill="1" applyBorder="1" applyAlignment="1" applyProtection="1">
      <alignment vertical="center" wrapText="1"/>
      <protection/>
    </xf>
    <xf numFmtId="0" fontId="10" fillId="37" borderId="32" xfId="0" applyFont="1" applyFill="1" applyBorder="1" applyAlignment="1" applyProtection="1">
      <alignment horizontal="center" vertical="center"/>
      <protection/>
    </xf>
    <xf numFmtId="3" fontId="10" fillId="37" borderId="32" xfId="0" applyNumberFormat="1" applyFont="1" applyFill="1" applyBorder="1" applyAlignment="1" applyProtection="1">
      <alignment vertical="center"/>
      <protection/>
    </xf>
    <xf numFmtId="4" fontId="10"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protection/>
    </xf>
    <xf numFmtId="0" fontId="0" fillId="0" borderId="0" xfId="0" applyFont="1" applyAlignment="1">
      <alignment/>
    </xf>
    <xf numFmtId="0" fontId="1" fillId="0" borderId="26" xfId="0" applyFont="1" applyBorder="1" applyAlignment="1">
      <alignment/>
    </xf>
    <xf numFmtId="2" fontId="0" fillId="0" borderId="0" xfId="0" applyNumberFormat="1" applyAlignment="1">
      <alignment/>
    </xf>
    <xf numFmtId="10" fontId="0" fillId="0" borderId="0" xfId="0" applyNumberFormat="1" applyAlignment="1">
      <alignment/>
    </xf>
    <xf numFmtId="0" fontId="1" fillId="0" borderId="27" xfId="0" applyFont="1" applyBorder="1" applyAlignment="1">
      <alignment/>
    </xf>
    <xf numFmtId="2" fontId="1" fillId="0" borderId="27" xfId="0" applyNumberFormat="1" applyFont="1" applyBorder="1" applyAlignment="1">
      <alignment/>
    </xf>
    <xf numFmtId="2" fontId="0" fillId="0" borderId="27" xfId="0" applyNumberFormat="1" applyFont="1" applyBorder="1" applyAlignment="1">
      <alignment/>
    </xf>
    <xf numFmtId="0" fontId="0" fillId="0" borderId="0" xfId="0" applyFont="1" applyAlignment="1">
      <alignment wrapText="1"/>
    </xf>
    <xf numFmtId="3" fontId="0" fillId="0" borderId="0" xfId="0" applyNumberFormat="1" applyAlignment="1">
      <alignment/>
    </xf>
    <xf numFmtId="0" fontId="10" fillId="0" borderId="0" xfId="0" applyFont="1" applyFill="1" applyBorder="1" applyAlignment="1" applyProtection="1">
      <alignment/>
      <protection locked="0"/>
    </xf>
    <xf numFmtId="0" fontId="10" fillId="0" borderId="0" xfId="0" applyFont="1" applyFill="1" applyBorder="1" applyAlignment="1" applyProtection="1">
      <alignment horizontal="center"/>
      <protection locked="0"/>
    </xf>
    <xf numFmtId="4" fontId="11" fillId="0" borderId="0" xfId="0" applyNumberFormat="1" applyFont="1" applyFill="1" applyBorder="1" applyAlignment="1" applyProtection="1">
      <alignment/>
      <protection locked="0"/>
    </xf>
    <xf numFmtId="0" fontId="11" fillId="0" borderId="0" xfId="0" applyFont="1" applyFill="1" applyBorder="1" applyAlignment="1" applyProtection="1">
      <alignment/>
      <protection locked="0"/>
    </xf>
    <xf numFmtId="0" fontId="11" fillId="0" borderId="0" xfId="0"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4" fontId="10" fillId="0" borderId="0" xfId="0" applyNumberFormat="1" applyFont="1" applyFill="1" applyBorder="1" applyAlignment="1" applyProtection="1">
      <alignment horizontal="center"/>
      <protection locked="0"/>
    </xf>
    <xf numFmtId="0" fontId="5" fillId="36" borderId="10" xfId="0" applyFont="1" applyFill="1" applyBorder="1" applyAlignment="1" applyProtection="1">
      <alignment/>
      <protection locked="0"/>
    </xf>
    <xf numFmtId="0" fontId="5" fillId="36" borderId="10" xfId="0" applyFont="1" applyFill="1" applyBorder="1" applyAlignment="1" applyProtection="1">
      <alignment horizontal="center"/>
      <protection locked="0"/>
    </xf>
    <xf numFmtId="4" fontId="5" fillId="36" borderId="10" xfId="0" applyNumberFormat="1" applyFont="1" applyFill="1" applyBorder="1" applyAlignment="1" applyProtection="1">
      <alignment horizontal="center"/>
      <protection locked="0"/>
    </xf>
    <xf numFmtId="4" fontId="5" fillId="0" borderId="0" xfId="0" applyNumberFormat="1" applyFont="1" applyFill="1" applyBorder="1" applyAlignment="1" applyProtection="1">
      <alignment horizontal="center"/>
      <protection locked="0"/>
    </xf>
    <xf numFmtId="181" fontId="5"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0" xfId="0" applyFont="1" applyFill="1" applyBorder="1" applyAlignment="1" applyProtection="1">
      <alignment horizontal="center"/>
      <protection locked="0"/>
    </xf>
    <xf numFmtId="3" fontId="6" fillId="0" borderId="10" xfId="52" applyNumberFormat="1" applyFont="1" applyFill="1" applyBorder="1" applyProtection="1">
      <alignment/>
      <protection locked="0"/>
    </xf>
    <xf numFmtId="4" fontId="6" fillId="0" borderId="0" xfId="0" applyNumberFormat="1" applyFont="1" applyFill="1" applyBorder="1" applyAlignment="1" applyProtection="1">
      <alignment/>
      <protection locked="0"/>
    </xf>
    <xf numFmtId="0" fontId="5" fillId="34" borderId="10" xfId="0" applyFont="1" applyFill="1" applyBorder="1" applyAlignment="1" applyProtection="1">
      <alignment horizontal="center"/>
      <protection locked="0"/>
    </xf>
    <xf numFmtId="3" fontId="5" fillId="34" borderId="10" xfId="0" applyNumberFormat="1" applyFont="1" applyFill="1" applyBorder="1" applyAlignment="1" applyProtection="1">
      <alignment/>
      <protection locked="0"/>
    </xf>
    <xf numFmtId="4" fontId="5" fillId="0" borderId="0" xfId="0" applyNumberFormat="1" applyFont="1" applyFill="1" applyBorder="1" applyAlignment="1" applyProtection="1">
      <alignment/>
      <protection locked="0"/>
    </xf>
    <xf numFmtId="0" fontId="5" fillId="0" borderId="10" xfId="0" applyFont="1" applyFill="1" applyBorder="1" applyAlignment="1" applyProtection="1">
      <alignment horizontal="center"/>
      <protection locked="0"/>
    </xf>
    <xf numFmtId="3" fontId="5" fillId="36" borderId="10" xfId="0" applyNumberFormat="1" applyFont="1" applyFill="1" applyBorder="1" applyAlignment="1" applyProtection="1">
      <alignment horizontal="center"/>
      <protection locked="0"/>
    </xf>
    <xf numFmtId="3" fontId="5" fillId="36" borderId="28" xfId="0" applyNumberFormat="1" applyFont="1" applyFill="1" applyBorder="1" applyAlignment="1" applyProtection="1">
      <alignment horizontal="center"/>
      <protection locked="0"/>
    </xf>
    <xf numFmtId="3" fontId="5" fillId="0" borderId="10" xfId="52" applyNumberFormat="1" applyFont="1" applyFill="1" applyBorder="1" applyProtection="1">
      <alignment/>
      <protection locked="0"/>
    </xf>
    <xf numFmtId="4" fontId="10" fillId="0" borderId="0" xfId="0" applyNumberFormat="1" applyFont="1" applyFill="1" applyBorder="1" applyAlignment="1" applyProtection="1">
      <alignment horizontal="left"/>
      <protection locked="0"/>
    </xf>
    <xf numFmtId="4" fontId="11" fillId="0" borderId="26" xfId="0" applyNumberFormat="1" applyFont="1" applyFill="1" applyBorder="1" applyAlignment="1" applyProtection="1">
      <alignment/>
      <protection locked="0"/>
    </xf>
    <xf numFmtId="0" fontId="5" fillId="36" borderId="28" xfId="0" applyFont="1" applyFill="1" applyBorder="1" applyAlignment="1" applyProtection="1">
      <alignment/>
      <protection locked="0"/>
    </xf>
    <xf numFmtId="0" fontId="5" fillId="36" borderId="29" xfId="0" applyFont="1" applyFill="1" applyBorder="1" applyAlignment="1" applyProtection="1">
      <alignment horizontal="center"/>
      <protection locked="0"/>
    </xf>
    <xf numFmtId="181" fontId="5" fillId="36" borderId="10" xfId="0" applyNumberFormat="1" applyFont="1" applyFill="1" applyBorder="1" applyAlignment="1" applyProtection="1">
      <alignment horizontal="center"/>
      <protection locked="0"/>
    </xf>
    <xf numFmtId="0" fontId="5" fillId="0" borderId="0" xfId="0" applyFont="1" applyFill="1" applyBorder="1" applyAlignment="1" applyProtection="1">
      <alignment/>
      <protection locked="0"/>
    </xf>
    <xf numFmtId="0" fontId="6" fillId="0" borderId="10" xfId="0" applyFont="1" applyFill="1" applyBorder="1" applyAlignment="1" applyProtection="1">
      <alignment horizontal="left"/>
      <protection locked="0"/>
    </xf>
    <xf numFmtId="0" fontId="6" fillId="0" borderId="0" xfId="0" applyFont="1" applyFill="1" applyBorder="1" applyAlignment="1" applyProtection="1">
      <alignment horizontal="right"/>
      <protection locked="0"/>
    </xf>
    <xf numFmtId="0" fontId="6" fillId="0" borderId="28" xfId="0" applyFont="1" applyFill="1" applyBorder="1" applyAlignment="1" applyProtection="1">
      <alignment/>
      <protection locked="0"/>
    </xf>
    <xf numFmtId="0" fontId="6" fillId="0" borderId="29" xfId="0" applyFont="1" applyFill="1" applyBorder="1" applyAlignment="1" applyProtection="1">
      <alignment/>
      <protection locked="0"/>
    </xf>
    <xf numFmtId="3" fontId="6" fillId="0" borderId="10" xfId="0" applyNumberFormat="1" applyFont="1" applyFill="1" applyBorder="1" applyAlignment="1" applyProtection="1">
      <alignment/>
      <protection locked="0"/>
    </xf>
    <xf numFmtId="0" fontId="10" fillId="37" borderId="30" xfId="0" applyFont="1" applyFill="1" applyBorder="1" applyAlignment="1" applyProtection="1">
      <alignment vertical="center" wrapText="1"/>
      <protection locked="0"/>
    </xf>
    <xf numFmtId="0" fontId="10" fillId="37" borderId="31" xfId="0" applyFont="1" applyFill="1" applyBorder="1" applyAlignment="1" applyProtection="1">
      <alignment vertical="center" wrapText="1"/>
      <protection locked="0"/>
    </xf>
    <xf numFmtId="0" fontId="10" fillId="37" borderId="32" xfId="0" applyFont="1" applyFill="1" applyBorder="1" applyAlignment="1" applyProtection="1">
      <alignment horizontal="center" vertical="center"/>
      <protection locked="0"/>
    </xf>
    <xf numFmtId="3" fontId="10" fillId="37" borderId="32" xfId="0" applyNumberFormat="1" applyFont="1" applyFill="1" applyBorder="1" applyAlignment="1" applyProtection="1">
      <alignment vertical="center"/>
      <protection locked="0"/>
    </xf>
    <xf numFmtId="4" fontId="10"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protection locked="0"/>
    </xf>
    <xf numFmtId="3" fontId="6" fillId="0" borderId="28"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locked="0"/>
    </xf>
    <xf numFmtId="3" fontId="6" fillId="0" borderId="33" xfId="0" applyNumberFormat="1" applyFont="1" applyFill="1" applyBorder="1" applyAlignment="1" applyProtection="1">
      <alignment/>
      <protection locked="0"/>
    </xf>
    <xf numFmtId="169" fontId="6" fillId="0" borderId="10" xfId="50" applyNumberFormat="1" applyFont="1" applyFill="1" applyBorder="1" applyProtection="1">
      <alignment/>
      <protection locked="0"/>
    </xf>
    <xf numFmtId="0" fontId="62" fillId="0" borderId="0" xfId="0" applyFont="1" applyAlignment="1">
      <alignment/>
    </xf>
    <xf numFmtId="0" fontId="63" fillId="0" borderId="0" xfId="0" applyFont="1" applyAlignment="1">
      <alignment/>
    </xf>
    <xf numFmtId="0" fontId="13" fillId="0" borderId="0" xfId="48" applyFont="1">
      <alignment/>
      <protection/>
    </xf>
    <xf numFmtId="0" fontId="5" fillId="34" borderId="28" xfId="0" applyFont="1" applyFill="1" applyBorder="1" applyAlignment="1" applyProtection="1">
      <alignment horizontal="right"/>
      <protection locked="0"/>
    </xf>
    <xf numFmtId="0" fontId="5" fillId="34" borderId="29" xfId="0" applyFont="1" applyFill="1" applyBorder="1" applyAlignment="1" applyProtection="1">
      <alignment horizontal="right"/>
      <protection locked="0"/>
    </xf>
    <xf numFmtId="0" fontId="5" fillId="34" borderId="34" xfId="0" applyFont="1" applyFill="1" applyBorder="1" applyAlignment="1" applyProtection="1">
      <alignment horizontal="right"/>
      <protection locked="0"/>
    </xf>
    <xf numFmtId="0" fontId="5" fillId="34" borderId="35" xfId="0" applyFont="1" applyFill="1" applyBorder="1" applyAlignment="1" applyProtection="1">
      <alignment horizontal="right"/>
      <protection locked="0"/>
    </xf>
    <xf numFmtId="0" fontId="5" fillId="36" borderId="28" xfId="0" applyFont="1" applyFill="1" applyBorder="1" applyAlignment="1" applyProtection="1">
      <alignment horizontal="left"/>
      <protection locked="0"/>
    </xf>
    <xf numFmtId="0" fontId="5" fillId="36" borderId="29"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4" fontId="64" fillId="38" borderId="30" xfId="0" applyNumberFormat="1" applyFont="1" applyFill="1" applyBorder="1" applyAlignment="1" applyProtection="1">
      <alignment horizontal="center"/>
      <protection/>
    </xf>
    <xf numFmtId="4" fontId="64" fillId="38" borderId="36" xfId="0" applyNumberFormat="1" applyFont="1" applyFill="1" applyBorder="1" applyAlignment="1" applyProtection="1">
      <alignment horizontal="center"/>
      <protection/>
    </xf>
    <xf numFmtId="4" fontId="64" fillId="38" borderId="37" xfId="0" applyNumberFormat="1" applyFont="1" applyFill="1" applyBorder="1" applyAlignment="1" applyProtection="1">
      <alignment horizontal="center"/>
      <protection/>
    </xf>
    <xf numFmtId="0" fontId="10" fillId="0" borderId="0" xfId="0" applyFont="1" applyFill="1" applyBorder="1" applyAlignment="1" applyProtection="1">
      <alignment horizontal="left"/>
      <protection/>
    </xf>
    <xf numFmtId="0" fontId="5" fillId="34" borderId="28" xfId="0" applyFont="1" applyFill="1" applyBorder="1" applyAlignment="1" applyProtection="1">
      <alignment horizontal="right"/>
      <protection/>
    </xf>
    <xf numFmtId="0" fontId="5" fillId="34" borderId="29" xfId="0" applyFont="1" applyFill="1" applyBorder="1" applyAlignment="1" applyProtection="1">
      <alignment horizontal="right"/>
      <protection/>
    </xf>
    <xf numFmtId="0" fontId="5" fillId="34" borderId="10" xfId="0" applyFont="1" applyFill="1" applyBorder="1" applyAlignment="1" applyProtection="1">
      <alignment horizontal="right"/>
      <protection/>
    </xf>
    <xf numFmtId="0" fontId="5" fillId="36" borderId="28" xfId="0" applyFont="1" applyFill="1" applyBorder="1" applyAlignment="1" applyProtection="1">
      <alignment horizontal="left"/>
      <protection/>
    </xf>
    <xf numFmtId="0" fontId="5" fillId="36" borderId="29" xfId="0" applyFont="1" applyFill="1" applyBorder="1" applyAlignment="1" applyProtection="1">
      <alignment horizontal="left"/>
      <protection/>
    </xf>
    <xf numFmtId="0" fontId="6" fillId="34" borderId="29" xfId="0" applyFont="1" applyFill="1" applyBorder="1" applyAlignment="1" applyProtection="1">
      <alignment horizontal="right"/>
      <protection/>
    </xf>
    <xf numFmtId="0" fontId="14" fillId="0" borderId="0" xfId="0" applyFont="1" applyAlignment="1" applyProtection="1">
      <alignment horizontal="center"/>
      <protection/>
    </xf>
    <xf numFmtId="0" fontId="14" fillId="0" borderId="26" xfId="0" applyFont="1" applyBorder="1" applyAlignment="1" applyProtection="1">
      <alignment horizontal="center"/>
      <protection/>
    </xf>
    <xf numFmtId="0" fontId="18" fillId="0" borderId="16" xfId="0" applyFont="1" applyBorder="1" applyAlignment="1" applyProtection="1">
      <alignment horizontal="center"/>
      <protection/>
    </xf>
    <xf numFmtId="0" fontId="18" fillId="0" borderId="17" xfId="0" applyFont="1" applyBorder="1" applyAlignment="1" applyProtection="1">
      <alignment horizontal="center"/>
      <protection/>
    </xf>
    <xf numFmtId="0" fontId="18" fillId="0" borderId="14" xfId="0" applyFont="1" applyBorder="1" applyAlignment="1" applyProtection="1">
      <alignment horizontal="center"/>
      <protection/>
    </xf>
    <xf numFmtId="0" fontId="18" fillId="0" borderId="38" xfId="0" applyFont="1" applyBorder="1" applyAlignment="1" applyProtection="1">
      <alignment horizontal="center"/>
      <protection/>
    </xf>
    <xf numFmtId="0" fontId="18" fillId="0" borderId="26" xfId="0" applyFont="1" applyBorder="1" applyAlignment="1" applyProtection="1">
      <alignment horizontal="center"/>
      <protection/>
    </xf>
    <xf numFmtId="0" fontId="18" fillId="0" borderId="39" xfId="0" applyFont="1" applyBorder="1" applyAlignment="1" applyProtection="1">
      <alignment horizontal="center"/>
      <protection/>
    </xf>
    <xf numFmtId="0" fontId="19" fillId="0" borderId="16" xfId="48" applyFont="1" applyBorder="1" applyAlignment="1" applyProtection="1">
      <alignment horizontal="center"/>
      <protection/>
    </xf>
    <xf numFmtId="0" fontId="19" fillId="0" borderId="17" xfId="48" applyFont="1" applyBorder="1" applyAlignment="1" applyProtection="1">
      <alignment horizontal="center"/>
      <protection/>
    </xf>
    <xf numFmtId="0" fontId="19" fillId="0" borderId="14" xfId="48" applyFont="1" applyBorder="1" applyAlignment="1" applyProtection="1">
      <alignment horizontal="center"/>
      <protection/>
    </xf>
  </cellXfs>
  <cellStyles count="6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Hyperkobling 2" xfId="39"/>
    <cellStyle name="Inndata" xfId="40"/>
    <cellStyle name="Koblet celle" xfId="41"/>
    <cellStyle name="Comma" xfId="42"/>
    <cellStyle name="Komma 2" xfId="43"/>
    <cellStyle name="Komma 3" xfId="44"/>
    <cellStyle name="Kontrollcelle" xfId="45"/>
    <cellStyle name="Merknad" xfId="46"/>
    <cellStyle name="Normal 2" xfId="47"/>
    <cellStyle name="Normal 3" xfId="48"/>
    <cellStyle name="Normal 4" xfId="49"/>
    <cellStyle name="Normal 5" xfId="50"/>
    <cellStyle name="Normal 5 2" xfId="51"/>
    <cellStyle name="Normal 6" xfId="52"/>
    <cellStyle name="Normal 7" xfId="53"/>
    <cellStyle name="Nøytral" xfId="54"/>
    <cellStyle name="Overskrift 1" xfId="55"/>
    <cellStyle name="Overskrift 2" xfId="56"/>
    <cellStyle name="Overskrift 3" xfId="57"/>
    <cellStyle name="Overskrift 4" xfId="58"/>
    <cellStyle name="Percent" xfId="59"/>
    <cellStyle name="Prosent 2" xfId="60"/>
    <cellStyle name="Standard_Gesetzlich vorgeschr Angaben" xfId="61"/>
    <cellStyle name="Tittel" xfId="62"/>
    <cellStyle name="Totalt" xfId="63"/>
    <cellStyle name="Comma [0]" xfId="64"/>
    <cellStyle name="Utdata" xfId="65"/>
    <cellStyle name="Uthevingsfarge1" xfId="66"/>
    <cellStyle name="Uthevingsfarge2" xfId="67"/>
    <cellStyle name="Uthevingsfarge3" xfId="68"/>
    <cellStyle name="Uthevingsfarge4" xfId="69"/>
    <cellStyle name="Uthevingsfarge5" xfId="70"/>
    <cellStyle name="Uthevingsfarge6" xfId="71"/>
    <cellStyle name="Currency" xfId="72"/>
    <cellStyle name="Currency [0]" xfId="73"/>
    <cellStyle name="Varseltekst" xfId="7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xdr:row>
      <xdr:rowOff>85725</xdr:rowOff>
    </xdr:from>
    <xdr:to>
      <xdr:col>19</xdr:col>
      <xdr:colOff>114300</xdr:colOff>
      <xdr:row>30</xdr:row>
      <xdr:rowOff>9525</xdr:rowOff>
    </xdr:to>
    <xdr:sp>
      <xdr:nvSpPr>
        <xdr:cNvPr id="1" name="TekstSylinder 1"/>
        <xdr:cNvSpPr txBox="1">
          <a:spLocks noChangeArrowheads="1"/>
        </xdr:cNvSpPr>
      </xdr:nvSpPr>
      <xdr:spPr>
        <a:xfrm>
          <a:off x="447675" y="466725"/>
          <a:ext cx="14144625" cy="525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Utfylling av rapporteringsskjema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Res1_Get_31.12</a:t>
          </a:r>
          <a:r>
            <a:rPr lang="en-US" cap="none" sz="1100" b="0" i="0" u="none" baseline="0">
              <a:solidFill>
                <a:srgbClr val="000000"/>
              </a:solidFill>
              <a:latin typeface="Calibri"/>
              <a:ea typeface="Calibri"/>
              <a:cs typeface="Calibri"/>
            </a:rPr>
            <a:t> tom </a:t>
          </a:r>
          <a:r>
            <a:rPr lang="en-US" cap="none" sz="1100" b="1" i="0" u="none" baseline="0">
              <a:solidFill>
                <a:srgbClr val="000000"/>
              </a:solidFill>
              <a:latin typeface="Calibri"/>
              <a:ea typeface="Calibri"/>
              <a:cs typeface="Calibri"/>
            </a:rPr>
            <a:t>Res3_Get_31.12</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Fylles ut per klubb og samarbeidende selskap, i hver sin fane.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Alle kolonner (i både balansen og resultatregnskapet) skal fylles ut </a:t>
          </a:r>
          <a:r>
            <a:rPr lang="en-US" cap="none" sz="1100" b="0" i="0" u="none" baseline="0">
              <a:solidFill>
                <a:srgbClr val="000000"/>
              </a:solidFill>
              <a:latin typeface="Calibri"/>
              <a:ea typeface="Calibri"/>
              <a:cs typeface="Calibri"/>
            </a:rPr>
            <a:t>og skjemaet er </a:t>
          </a:r>
          <a:r>
            <a:rPr lang="en-US" cap="none" sz="1100" b="1" i="0" u="none" baseline="0">
              <a:solidFill>
                <a:srgbClr val="000000"/>
              </a:solidFill>
              <a:latin typeface="Calibri"/>
              <a:ea typeface="Calibri"/>
              <a:cs typeface="Calibri"/>
            </a:rPr>
            <a:t>tilstrekkelig utfylt for å avgi ratingscore</a:t>
          </a:r>
          <a:r>
            <a:rPr lang="en-US" cap="none" sz="1100" b="0" i="0" u="none" baseline="0">
              <a:solidFill>
                <a:srgbClr val="000000"/>
              </a:solidFill>
              <a:latin typeface="Calibri"/>
              <a:ea typeface="Calibri"/>
              <a:cs typeface="Calibri"/>
            </a:rPr>
            <a:t> når beskjeden </a:t>
          </a:r>
          <a:r>
            <a:rPr lang="en-US" cap="none" sz="1100" b="0" i="0" u="sng" baseline="0">
              <a:solidFill>
                <a:srgbClr val="000000"/>
              </a:solidFill>
              <a:latin typeface="Calibri"/>
              <a:ea typeface="Calibri"/>
              <a:cs typeface="Calibri"/>
            </a:rPr>
            <a:t>"Skjemaet er tilstrekkelig utfylt for å avgi ratingscore...." </a:t>
          </a:r>
          <a:r>
            <a:rPr lang="en-US" cap="none" sz="1100" b="0" i="0" u="none" baseline="0">
              <a:solidFill>
                <a:srgbClr val="000000"/>
              </a:solidFill>
              <a:latin typeface="Calibri"/>
              <a:ea typeface="Calibri"/>
              <a:cs typeface="Calibri"/>
            </a:rPr>
            <a:t>kommer frem.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26</xdr:row>
      <xdr:rowOff>95250</xdr:rowOff>
    </xdr:from>
    <xdr:to>
      <xdr:col>9</xdr:col>
      <xdr:colOff>4095750</xdr:colOff>
      <xdr:row>29</xdr:row>
      <xdr:rowOff>9525</xdr:rowOff>
    </xdr:to>
    <xdr:sp>
      <xdr:nvSpPr>
        <xdr:cNvPr id="1" name="TekstSylinder 1"/>
        <xdr:cNvSpPr txBox="1">
          <a:spLocks noChangeArrowheads="1"/>
        </xdr:cNvSpPr>
      </xdr:nvSpPr>
      <xdr:spPr>
        <a:xfrm>
          <a:off x="10544175" y="4695825"/>
          <a:ext cx="40386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rPr>
            <a:t>Budsjettert årsresultat er ført mot omløpsmidler (bankinnskudd) og egenkapital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F38" sqref="F38"/>
    </sheetView>
  </sheetViews>
  <sheetFormatPr defaultColWidth="11.421875" defaultRowHeight="15"/>
  <cols>
    <col min="1" max="16384" width="11.421875" style="214"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3:J26"/>
  <sheetViews>
    <sheetView zoomScalePageLayoutView="0" workbookViewId="0" topLeftCell="A10">
      <selection activeCell="B25" sqref="B25"/>
    </sheetView>
  </sheetViews>
  <sheetFormatPr defaultColWidth="11.421875" defaultRowHeight="15"/>
  <cols>
    <col min="2" max="2" width="29.140625" style="0" bestFit="1" customWidth="1"/>
    <col min="3" max="3" width="24.28125" style="0" bestFit="1" customWidth="1"/>
    <col min="4" max="4" width="20.140625" style="0" bestFit="1" customWidth="1"/>
    <col min="5" max="5" width="18.28125" style="0" bestFit="1" customWidth="1"/>
    <col min="6" max="6" width="15.7109375" style="0" bestFit="1" customWidth="1"/>
    <col min="7" max="7" width="12.140625" style="0" bestFit="1" customWidth="1"/>
    <col min="8" max="8" width="14.7109375" style="0" bestFit="1" customWidth="1"/>
    <col min="10" max="10" width="75.7109375" style="0" bestFit="1" customWidth="1"/>
  </cols>
  <sheetData>
    <row r="3" spans="1:10" ht="15">
      <c r="A3" s="157" t="s">
        <v>203</v>
      </c>
      <c r="D3" s="158" t="s">
        <v>204</v>
      </c>
      <c r="E3" s="158" t="s">
        <v>205</v>
      </c>
      <c r="F3" s="158" t="s">
        <v>206</v>
      </c>
      <c r="G3" s="158" t="s">
        <v>207</v>
      </c>
      <c r="H3" s="158" t="s">
        <v>208</v>
      </c>
      <c r="J3" s="158" t="s">
        <v>209</v>
      </c>
    </row>
    <row r="4" ht="15">
      <c r="B4" s="157" t="s">
        <v>210</v>
      </c>
    </row>
    <row r="6" spans="2:10" ht="15.75">
      <c r="B6" s="157"/>
      <c r="C6" s="157" t="s">
        <v>211</v>
      </c>
      <c r="D6" s="159" t="e">
        <f>SUM(Poster!C4+Poster!C32)/Poster!C5</f>
        <v>#DIV/0!</v>
      </c>
      <c r="E6" s="159"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IF(E6&lt;=Ratingmodell!L20,Ratingmodell!M20,IF(Rating_Bud!E6&lt;=Ratingmodell!L21,Ratingmodell!M21,Ratingmodell!M22))</f>
        <v>#DIV/0!</v>
      </c>
      <c r="J6" s="212" t="s">
        <v>272</v>
      </c>
    </row>
    <row r="7" spans="2:10" ht="15.75">
      <c r="B7" s="157"/>
      <c r="C7" s="157" t="s">
        <v>213</v>
      </c>
      <c r="D7" s="160" t="e">
        <f>SUM((Poster!C4+Poster!C32)-Poster!C5)/Poster!C26</f>
        <v>#DIV/0!</v>
      </c>
      <c r="E7" s="159"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IF(E7&lt;=Ratingmodell!L17,Ratingmodell!M17,IF(Rating_Bud!E7&lt;=Ratingmodell!L18,Ratingmodell!M18,Ratingmodell!M19))</f>
        <v>#DIV/0!</v>
      </c>
      <c r="J7" s="212" t="s">
        <v>273</v>
      </c>
    </row>
    <row r="8" ht="15">
      <c r="E8" s="159"/>
    </row>
    <row r="9" spans="2:5" ht="15">
      <c r="B9" s="157" t="s">
        <v>215</v>
      </c>
      <c r="E9" s="159"/>
    </row>
    <row r="10" ht="15">
      <c r="E10" s="159"/>
    </row>
    <row r="11" spans="3:10" ht="15">
      <c r="C11" s="157" t="s">
        <v>216</v>
      </c>
      <c r="D11" s="160" t="e">
        <f>SUM((Poster!C6+Poster!C32)/(Poster!C7+Poster!C32))</f>
        <v>#DIV/0!</v>
      </c>
      <c r="E11" s="159"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IF(E11&lt;=Ratingmodell!L23,Ratingmodell!M23,IF(Rating_Bud!E11&lt;=Ratingmodell!L24,Ratingmodell!M24,Ratingmodell!M25))</f>
        <v>#DIV/0!</v>
      </c>
      <c r="J11" s="213" t="s">
        <v>274</v>
      </c>
    </row>
    <row r="12" ht="15">
      <c r="E12" s="159"/>
    </row>
    <row r="13" spans="1:5" ht="15">
      <c r="A13" s="157" t="s">
        <v>218</v>
      </c>
      <c r="E13" s="159"/>
    </row>
    <row r="14" spans="2:5" ht="15">
      <c r="B14" s="157" t="s">
        <v>219</v>
      </c>
      <c r="E14" s="159"/>
    </row>
    <row r="15" ht="15">
      <c r="E15" s="159"/>
    </row>
    <row r="16" spans="3:10" ht="15">
      <c r="C16" s="157" t="s">
        <v>220</v>
      </c>
      <c r="D16" s="160" t="e">
        <f>SUM(Poster!C30+Poster!C31)/(Poster!C7+Poster!C32)</f>
        <v>#DIV/0!</v>
      </c>
      <c r="E16" s="159"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IF(E16&lt;=Ratingmodell!L5,Ratingmodell!M5,IF(Rating_Bud!E16&lt;=Ratingmodell!L6,Ratingmodell!M6,Ratingmodell!M7))</f>
        <v>#DIV/0!</v>
      </c>
      <c r="J16" s="213" t="s">
        <v>275</v>
      </c>
    </row>
    <row r="17" spans="3:10" ht="15">
      <c r="C17" s="157" t="s">
        <v>221</v>
      </c>
      <c r="D17" s="160" t="e">
        <f>SUM(Poster!C34)/Poster!C26</f>
        <v>#DIV/0!</v>
      </c>
      <c r="E17" s="159"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IF(E17&lt;=Ratingmodell!L8,Ratingmodell!M8,IF(Rating_Bud!E17&lt;=Ratingmodell!L9,Ratingmodell!M9,Ratingmodell!M10))</f>
        <v>#DIV/0!</v>
      </c>
      <c r="J17" s="157" t="s">
        <v>222</v>
      </c>
    </row>
    <row r="18" spans="3:10" ht="15">
      <c r="C18" s="157" t="s">
        <v>223</v>
      </c>
      <c r="D18" s="160" t="e">
        <f>SUM((Poster!C20/Poster!C11)+D17)/2</f>
        <v>#DIV/0!</v>
      </c>
      <c r="E18" s="159"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IF(E18&lt;=Ratingmodell!L11,Ratingmodell!M11,IF(Rating_Bud!E18&lt;=Ratingmodell!L12,Ratingmodell!M12,Ratingmodell!M13))</f>
        <v>#DIV/0!</v>
      </c>
      <c r="J18" s="157" t="s">
        <v>224</v>
      </c>
    </row>
    <row r="19" spans="3:10" ht="15">
      <c r="C19" s="157" t="s">
        <v>225</v>
      </c>
      <c r="D19" s="160" t="e">
        <f>SUM(-Poster!C28/Poster!C26)</f>
        <v>#DIV/0!</v>
      </c>
      <c r="E19" s="159"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IF(E19&lt;=Ratingmodell!L14,Ratingmodell!M14,IF(Rating_Bud!E19&lt;=Ratingmodell!L15,Ratingmodell!M15,Ratingmodell!M16))</f>
        <v>#DIV/0!</v>
      </c>
      <c r="J19" s="157" t="s">
        <v>226</v>
      </c>
    </row>
    <row r="21" spans="3:8" ht="15.75" thickBot="1">
      <c r="C21" s="161" t="s">
        <v>227</v>
      </c>
      <c r="D21" s="162" t="e">
        <f>E21</f>
        <v>#DIV/0!</v>
      </c>
      <c r="E21" s="162" t="e">
        <f>SUM(E6:E19)</f>
        <v>#DIV/0!</v>
      </c>
      <c r="F21" s="163">
        <f>SUM(F6:F19)</f>
        <v>-95.5</v>
      </c>
      <c r="G21" s="163">
        <f>SUM(G6:G19)</f>
        <v>234</v>
      </c>
      <c r="H21" s="161" t="e">
        <f>IF(E21&lt;=Ratingmodell!C33,Ratingmodell!G33,IF(Rating_Bud!E21&lt;=Ratingmodell!C34,Ratingmodell!G34,Ratingmodell!G35))</f>
        <v>#DIV/0!</v>
      </c>
    </row>
    <row r="22" spans="3:4" ht="15" hidden="1">
      <c r="C22" s="157" t="s">
        <v>228</v>
      </c>
      <c r="D22">
        <v>62</v>
      </c>
    </row>
    <row r="23" spans="3:9" ht="15" hidden="1">
      <c r="C23" s="157" t="s">
        <v>229</v>
      </c>
      <c r="D23">
        <v>127</v>
      </c>
      <c r="H23" s="164"/>
      <c r="I23" s="164"/>
    </row>
    <row r="24" spans="3:9" ht="15">
      <c r="C24" s="157"/>
      <c r="H24" s="164"/>
      <c r="I24" s="164"/>
    </row>
    <row r="25" spans="3:10" ht="15">
      <c r="C25" s="157" t="s">
        <v>197</v>
      </c>
      <c r="D25" s="165">
        <f>Poster!C6+D26</f>
        <v>0</v>
      </c>
      <c r="J25" s="213" t="s">
        <v>271</v>
      </c>
    </row>
    <row r="26" spans="1:10" ht="15">
      <c r="A26" s="157"/>
      <c r="B26" s="157"/>
      <c r="C26" s="157" t="s">
        <v>230</v>
      </c>
      <c r="D26" s="165">
        <f>Poster!C32</f>
        <v>0</v>
      </c>
      <c r="J26" s="157"/>
    </row>
  </sheetData>
  <sheetProtection sheet="1" objects="1" scenarios="1"/>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U51010"/>
  <sheetViews>
    <sheetView showGridLines="0" zoomScalePageLayoutView="0" workbookViewId="0" topLeftCell="A1">
      <selection activeCell="H38" sqref="H38:J38"/>
    </sheetView>
  </sheetViews>
  <sheetFormatPr defaultColWidth="9.140625" defaultRowHeight="15"/>
  <cols>
    <col min="1" max="1" width="14.28125" style="178" customWidth="1"/>
    <col min="2" max="2" width="38.421875" style="178" customWidth="1"/>
    <col min="3" max="3" width="9.140625" style="207" customWidth="1"/>
    <col min="4" max="4" width="13.57421875" style="182" customWidth="1"/>
    <col min="5" max="5" width="13.140625" style="182" customWidth="1"/>
    <col min="6" max="9" width="14.421875" style="182" customWidth="1"/>
    <col min="10" max="10" width="15.140625" style="182" customWidth="1"/>
    <col min="11" max="16384" width="9.140625" style="178" customWidth="1"/>
  </cols>
  <sheetData>
    <row r="1" spans="1:9" s="169" customFormat="1" ht="15.75">
      <c r="A1" s="166" t="s">
        <v>187</v>
      </c>
      <c r="B1" s="167"/>
      <c r="C1" s="168"/>
      <c r="D1" s="168"/>
      <c r="E1" s="168"/>
      <c r="F1" s="168"/>
      <c r="G1" s="168"/>
      <c r="H1" s="168"/>
      <c r="I1" s="168"/>
    </row>
    <row r="2" spans="1:10" s="169" customFormat="1" ht="15.75">
      <c r="A2" s="166" t="s">
        <v>270</v>
      </c>
      <c r="B2" s="170"/>
      <c r="C2" s="221" t="s">
        <v>15</v>
      </c>
      <c r="D2" s="221"/>
      <c r="E2" s="221"/>
      <c r="F2" s="221"/>
      <c r="G2" s="221"/>
      <c r="H2" s="221"/>
      <c r="I2" s="221"/>
      <c r="J2" s="221"/>
    </row>
    <row r="3" spans="2:10" s="169" customFormat="1" ht="15.75">
      <c r="B3" s="170"/>
      <c r="C3" s="168"/>
      <c r="D3" s="168"/>
      <c r="E3" s="168"/>
      <c r="F3" s="168"/>
      <c r="G3" s="168"/>
      <c r="H3" s="168"/>
      <c r="I3" s="168"/>
      <c r="J3" s="171" t="s">
        <v>130</v>
      </c>
    </row>
    <row r="4" spans="2:10" s="169" customFormat="1" ht="15.75">
      <c r="B4" s="166" t="s">
        <v>16</v>
      </c>
      <c r="C4" s="167"/>
      <c r="D4" s="168"/>
      <c r="E4" s="172" t="s">
        <v>79</v>
      </c>
      <c r="F4" s="168"/>
      <c r="G4" s="168"/>
      <c r="H4" s="168"/>
      <c r="I4" s="172"/>
      <c r="J4" s="168"/>
    </row>
    <row r="5" spans="1:10" ht="12.75">
      <c r="A5" s="173" t="s">
        <v>186</v>
      </c>
      <c r="B5" s="173" t="s">
        <v>17</v>
      </c>
      <c r="C5" s="174" t="s">
        <v>110</v>
      </c>
      <c r="D5" s="175" t="s">
        <v>277</v>
      </c>
      <c r="E5" s="175" t="s">
        <v>278</v>
      </c>
      <c r="F5" s="175" t="s">
        <v>276</v>
      </c>
      <c r="G5" s="176"/>
      <c r="H5" s="176"/>
      <c r="I5" s="176"/>
      <c r="J5" s="177"/>
    </row>
    <row r="6" spans="1:10" ht="12.75">
      <c r="A6" s="179" t="s">
        <v>164</v>
      </c>
      <c r="B6" s="179" t="s">
        <v>25</v>
      </c>
      <c r="C6" s="180"/>
      <c r="D6" s="181"/>
      <c r="E6" s="181"/>
      <c r="F6" s="181"/>
      <c r="G6" s="176"/>
      <c r="H6" s="176"/>
      <c r="I6" s="176"/>
      <c r="J6" s="178"/>
    </row>
    <row r="7" spans="1:10" ht="12.75">
      <c r="A7" s="179" t="s">
        <v>165</v>
      </c>
      <c r="B7" s="179" t="s">
        <v>42</v>
      </c>
      <c r="C7" s="180"/>
      <c r="D7" s="181"/>
      <c r="E7" s="181"/>
      <c r="F7" s="181"/>
      <c r="J7" s="178"/>
    </row>
    <row r="8" spans="1:10" ht="12.75">
      <c r="A8" s="179" t="s">
        <v>166</v>
      </c>
      <c r="B8" s="179" t="s">
        <v>43</v>
      </c>
      <c r="C8" s="180"/>
      <c r="D8" s="181"/>
      <c r="E8" s="181"/>
      <c r="F8" s="181"/>
      <c r="J8" s="178"/>
    </row>
    <row r="9" spans="1:10" ht="13.5" thickBot="1">
      <c r="A9" s="179" t="s">
        <v>167</v>
      </c>
      <c r="B9" s="179" t="s">
        <v>26</v>
      </c>
      <c r="C9" s="180"/>
      <c r="D9" s="181"/>
      <c r="E9" s="181"/>
      <c r="F9" s="181"/>
      <c r="J9" s="178"/>
    </row>
    <row r="10" spans="1:21" ht="16.5" thickBot="1">
      <c r="A10" s="215" t="s">
        <v>18</v>
      </c>
      <c r="B10" s="216"/>
      <c r="C10" s="183"/>
      <c r="D10" s="184">
        <f>SUM(D6:D9)</f>
        <v>0</v>
      </c>
      <c r="E10" s="184">
        <f>SUM(E6:E9)</f>
        <v>0</v>
      </c>
      <c r="F10" s="184">
        <f>SUM(F6:F9)</f>
        <v>0</v>
      </c>
      <c r="G10" s="185"/>
      <c r="H10" s="222" t="str">
        <f>IF(OR(ISERROR(Rating!D21),ISERROR(Rating_Bud!D21)),"Ikke tilstrekkelig utfylt skjema!","Skjemaet er tilstrekkelig utfylt for å avgi ratingscore, men alle kolonner (i både balansen og resultatregnskapet) skal fylles ut")</f>
        <v>Ikke tilstrekkelig utfylt skjema!</v>
      </c>
      <c r="I10" s="223"/>
      <c r="J10" s="223"/>
      <c r="K10" s="223"/>
      <c r="L10" s="223"/>
      <c r="M10" s="223"/>
      <c r="N10" s="223"/>
      <c r="O10" s="223"/>
      <c r="P10" s="223"/>
      <c r="Q10" s="223"/>
      <c r="R10" s="223"/>
      <c r="S10" s="223"/>
      <c r="T10" s="223"/>
      <c r="U10" s="224"/>
    </row>
    <row r="11" spans="1:10" ht="12.75">
      <c r="A11" s="179" t="s">
        <v>168</v>
      </c>
      <c r="B11" s="179" t="s">
        <v>29</v>
      </c>
      <c r="C11" s="186">
        <v>1</v>
      </c>
      <c r="D11" s="181"/>
      <c r="E11" s="200"/>
      <c r="F11" s="200"/>
      <c r="G11" s="185"/>
      <c r="H11" s="185"/>
      <c r="I11" s="185"/>
      <c r="J11" s="178"/>
    </row>
    <row r="12" spans="1:10" ht="12.75">
      <c r="A12" s="179" t="s">
        <v>169</v>
      </c>
      <c r="B12" s="179" t="s">
        <v>30</v>
      </c>
      <c r="C12" s="186">
        <v>2</v>
      </c>
      <c r="D12" s="181"/>
      <c r="E12" s="200"/>
      <c r="F12" s="200"/>
      <c r="G12" s="185"/>
      <c r="H12" s="185"/>
      <c r="I12" s="185"/>
      <c r="J12" s="178"/>
    </row>
    <row r="13" spans="1:10" ht="12.75">
      <c r="A13" s="179" t="s">
        <v>170</v>
      </c>
      <c r="B13" s="179" t="s">
        <v>44</v>
      </c>
      <c r="C13" s="186"/>
      <c r="D13" s="181"/>
      <c r="E13" s="200"/>
      <c r="F13" s="200"/>
      <c r="G13" s="185"/>
      <c r="H13" s="185"/>
      <c r="I13" s="185"/>
      <c r="J13" s="178"/>
    </row>
    <row r="14" spans="1:10" ht="12.75">
      <c r="A14" s="179" t="s">
        <v>171</v>
      </c>
      <c r="B14" s="179" t="s">
        <v>45</v>
      </c>
      <c r="C14" s="186">
        <v>3</v>
      </c>
      <c r="D14" s="181"/>
      <c r="E14" s="200"/>
      <c r="F14" s="200"/>
      <c r="G14" s="185"/>
      <c r="H14" s="185"/>
      <c r="I14" s="185"/>
      <c r="J14" s="178"/>
    </row>
    <row r="15" spans="1:10" ht="12.75">
      <c r="A15" s="179" t="s">
        <v>172</v>
      </c>
      <c r="B15" s="179" t="s">
        <v>28</v>
      </c>
      <c r="C15" s="186"/>
      <c r="D15" s="181"/>
      <c r="E15" s="200"/>
      <c r="F15" s="200"/>
      <c r="G15" s="185"/>
      <c r="H15" s="185"/>
      <c r="I15" s="185"/>
      <c r="J15" s="178"/>
    </row>
    <row r="16" spans="1:10" ht="12.75">
      <c r="A16" s="179" t="s">
        <v>173</v>
      </c>
      <c r="B16" s="179" t="s">
        <v>27</v>
      </c>
      <c r="C16" s="186">
        <v>4</v>
      </c>
      <c r="D16" s="181"/>
      <c r="E16" s="200"/>
      <c r="F16" s="200"/>
      <c r="G16" s="185"/>
      <c r="H16" s="185"/>
      <c r="I16" s="185"/>
      <c r="J16" s="178"/>
    </row>
    <row r="17" spans="1:10" ht="12.75">
      <c r="A17" s="215" t="s">
        <v>19</v>
      </c>
      <c r="B17" s="216"/>
      <c r="C17" s="183"/>
      <c r="D17" s="184">
        <f>SUM(D11:D16)</f>
        <v>0</v>
      </c>
      <c r="E17" s="184">
        <f>SUM(E11:E16)</f>
        <v>0</v>
      </c>
      <c r="F17" s="184">
        <f>SUM(F11:F16)</f>
        <v>0</v>
      </c>
      <c r="G17" s="185"/>
      <c r="H17" s="185"/>
      <c r="I17" s="185"/>
      <c r="J17" s="178"/>
    </row>
    <row r="18" spans="1:10" ht="12.75">
      <c r="A18" s="215" t="s">
        <v>20</v>
      </c>
      <c r="B18" s="216"/>
      <c r="C18" s="183"/>
      <c r="D18" s="184">
        <f>SUM(D10+D17)</f>
        <v>0</v>
      </c>
      <c r="E18" s="184">
        <f>SUM(E10+E17)</f>
        <v>0</v>
      </c>
      <c r="F18" s="184">
        <f>SUM(F10+F17)</f>
        <v>0</v>
      </c>
      <c r="G18" s="185"/>
      <c r="H18" s="185"/>
      <c r="I18" s="185"/>
      <c r="J18" s="178"/>
    </row>
    <row r="19" spans="1:10" ht="12.75">
      <c r="A19" s="219" t="s">
        <v>21</v>
      </c>
      <c r="B19" s="220"/>
      <c r="C19" s="174"/>
      <c r="D19" s="187"/>
      <c r="E19" s="188"/>
      <c r="F19" s="187"/>
      <c r="G19" s="176"/>
      <c r="H19" s="176"/>
      <c r="I19" s="176"/>
      <c r="J19" s="178"/>
    </row>
    <row r="20" spans="1:10" ht="12.75">
      <c r="A20" s="179" t="s">
        <v>174</v>
      </c>
      <c r="B20" s="179" t="s">
        <v>31</v>
      </c>
      <c r="C20" s="186"/>
      <c r="D20" s="181"/>
      <c r="E20" s="200"/>
      <c r="F20" s="200"/>
      <c r="J20" s="178"/>
    </row>
    <row r="21" spans="1:10" ht="12.75">
      <c r="A21" s="179" t="s">
        <v>175</v>
      </c>
      <c r="B21" s="179" t="s">
        <v>46</v>
      </c>
      <c r="C21" s="186"/>
      <c r="D21" s="181"/>
      <c r="E21" s="200"/>
      <c r="F21" s="200"/>
      <c r="J21" s="178"/>
    </row>
    <row r="22" spans="1:10" ht="12.75">
      <c r="A22" s="215" t="s">
        <v>22</v>
      </c>
      <c r="B22" s="216" t="s">
        <v>22</v>
      </c>
      <c r="C22" s="183"/>
      <c r="D22" s="184">
        <f>SUM(D20:D21)</f>
        <v>0</v>
      </c>
      <c r="E22" s="184">
        <f>SUM(E20:E21)</f>
        <v>0</v>
      </c>
      <c r="F22" s="184">
        <f>SUM(F20:F21)</f>
        <v>0</v>
      </c>
      <c r="G22" s="185"/>
      <c r="H22" s="185"/>
      <c r="I22" s="185"/>
      <c r="J22" s="178"/>
    </row>
    <row r="23" spans="1:10" ht="12.75">
      <c r="A23" s="179" t="s">
        <v>176</v>
      </c>
      <c r="B23" s="179" t="s">
        <v>32</v>
      </c>
      <c r="C23" s="186">
        <v>5</v>
      </c>
      <c r="D23" s="189"/>
      <c r="E23" s="189"/>
      <c r="F23" s="189"/>
      <c r="G23" s="185"/>
      <c r="H23" s="185"/>
      <c r="I23" s="185"/>
      <c r="J23" s="178"/>
    </row>
    <row r="24" spans="1:10" ht="12.75">
      <c r="A24" s="179" t="s">
        <v>177</v>
      </c>
      <c r="B24" s="179" t="s">
        <v>34</v>
      </c>
      <c r="C24" s="186">
        <v>6</v>
      </c>
      <c r="D24" s="181"/>
      <c r="E24" s="181"/>
      <c r="F24" s="200"/>
      <c r="H24" s="178"/>
      <c r="J24" s="178"/>
    </row>
    <row r="25" spans="1:10" ht="12.75">
      <c r="A25" s="215" t="s">
        <v>190</v>
      </c>
      <c r="B25" s="216" t="s">
        <v>47</v>
      </c>
      <c r="C25" s="183"/>
      <c r="D25" s="184">
        <f>SUM(D23:D24)</f>
        <v>0</v>
      </c>
      <c r="E25" s="184">
        <f>SUM(E23:E24)</f>
        <v>0</v>
      </c>
      <c r="F25" s="184">
        <f>SUM(F23:F24)</f>
        <v>0</v>
      </c>
      <c r="H25" s="178"/>
      <c r="J25" s="178"/>
    </row>
    <row r="26" spans="1:10" ht="12.75">
      <c r="A26" s="179" t="s">
        <v>178</v>
      </c>
      <c r="B26" s="179" t="s">
        <v>48</v>
      </c>
      <c r="C26" s="186">
        <v>7</v>
      </c>
      <c r="D26" s="200"/>
      <c r="E26" s="200"/>
      <c r="F26" s="200"/>
      <c r="J26" s="178"/>
    </row>
    <row r="27" spans="1:10" ht="12.75">
      <c r="A27" s="179" t="s">
        <v>179</v>
      </c>
      <c r="B27" s="179" t="s">
        <v>33</v>
      </c>
      <c r="C27" s="186"/>
      <c r="D27" s="200"/>
      <c r="E27" s="200"/>
      <c r="F27" s="200"/>
      <c r="J27" s="178"/>
    </row>
    <row r="28" spans="1:10" ht="12.75">
      <c r="A28" s="179" t="s">
        <v>179</v>
      </c>
      <c r="B28" s="179" t="s">
        <v>35</v>
      </c>
      <c r="C28" s="186"/>
      <c r="D28" s="200"/>
      <c r="E28" s="200"/>
      <c r="F28" s="200"/>
      <c r="J28" s="178"/>
    </row>
    <row r="29" spans="1:10" ht="12.75">
      <c r="A29" s="179" t="s">
        <v>180</v>
      </c>
      <c r="B29" s="179" t="s">
        <v>4</v>
      </c>
      <c r="C29" s="186"/>
      <c r="D29" s="200"/>
      <c r="E29" s="200"/>
      <c r="F29" s="200"/>
      <c r="J29" s="178"/>
    </row>
    <row r="30" spans="1:10" ht="12.75">
      <c r="A30" s="179" t="s">
        <v>181</v>
      </c>
      <c r="B30" s="179" t="s">
        <v>36</v>
      </c>
      <c r="C30" s="186"/>
      <c r="D30" s="200"/>
      <c r="E30" s="200"/>
      <c r="F30" s="200"/>
      <c r="J30" s="178"/>
    </row>
    <row r="31" spans="1:10" ht="12.75">
      <c r="A31" s="179" t="s">
        <v>182</v>
      </c>
      <c r="B31" s="179" t="s">
        <v>49</v>
      </c>
      <c r="C31" s="186">
        <v>8</v>
      </c>
      <c r="D31" s="200"/>
      <c r="E31" s="200"/>
      <c r="F31" s="200"/>
      <c r="J31" s="178"/>
    </row>
    <row r="32" spans="1:10" ht="12.75">
      <c r="A32" s="179" t="s">
        <v>183</v>
      </c>
      <c r="B32" s="179" t="s">
        <v>50</v>
      </c>
      <c r="C32" s="186">
        <v>9</v>
      </c>
      <c r="D32" s="200"/>
      <c r="E32" s="200"/>
      <c r="F32" s="200"/>
      <c r="J32" s="178"/>
    </row>
    <row r="33" spans="1:10" ht="12.75">
      <c r="A33" s="179" t="s">
        <v>184</v>
      </c>
      <c r="B33" s="179" t="s">
        <v>37</v>
      </c>
      <c r="C33" s="186"/>
      <c r="D33" s="200"/>
      <c r="E33" s="200"/>
      <c r="F33" s="200"/>
      <c r="J33" s="178"/>
    </row>
    <row r="34" spans="1:10" ht="12.75">
      <c r="A34" s="179" t="s">
        <v>185</v>
      </c>
      <c r="B34" s="179" t="s">
        <v>1</v>
      </c>
      <c r="C34" s="186">
        <v>10</v>
      </c>
      <c r="D34" s="181"/>
      <c r="E34" s="181"/>
      <c r="F34" s="181"/>
      <c r="J34" s="178"/>
    </row>
    <row r="35" spans="1:10" ht="12.75">
      <c r="A35" s="215" t="s">
        <v>23</v>
      </c>
      <c r="B35" s="216"/>
      <c r="C35" s="183"/>
      <c r="D35" s="184">
        <f>SUM(D26:D34)</f>
        <v>0</v>
      </c>
      <c r="E35" s="184">
        <f>SUM(E26:E34)</f>
        <v>0</v>
      </c>
      <c r="F35" s="184">
        <f>SUM(F26:F34)</f>
        <v>0</v>
      </c>
      <c r="G35" s="185"/>
      <c r="H35" s="185"/>
      <c r="I35" s="185"/>
      <c r="J35" s="178"/>
    </row>
    <row r="36" spans="1:10" ht="12.75">
      <c r="A36" s="215" t="s">
        <v>191</v>
      </c>
      <c r="B36" s="216"/>
      <c r="C36" s="183"/>
      <c r="D36" s="184">
        <f>SUM(D22+D25+D35)</f>
        <v>0</v>
      </c>
      <c r="E36" s="184">
        <f>SUM(E22+E25+E35)</f>
        <v>0</v>
      </c>
      <c r="F36" s="184">
        <f>SUM(F22+F25+F35)</f>
        <v>0</v>
      </c>
      <c r="G36" s="185"/>
      <c r="H36" s="185"/>
      <c r="I36" s="185"/>
      <c r="J36" s="178"/>
    </row>
    <row r="37" spans="1:9" s="169" customFormat="1" ht="15.75">
      <c r="A37" s="166" t="s">
        <v>24</v>
      </c>
      <c r="B37" s="167"/>
      <c r="C37" s="168"/>
      <c r="D37" s="172"/>
      <c r="E37" s="168"/>
      <c r="F37" s="168"/>
      <c r="G37" s="168"/>
      <c r="H37" s="190" t="s">
        <v>78</v>
      </c>
      <c r="I37" s="191"/>
    </row>
    <row r="38" spans="1:10" s="195" customFormat="1" ht="12.75">
      <c r="A38" s="173" t="s">
        <v>186</v>
      </c>
      <c r="B38" s="192" t="s">
        <v>38</v>
      </c>
      <c r="C38" s="193"/>
      <c r="D38" s="175" t="s">
        <v>277</v>
      </c>
      <c r="E38" s="175" t="s">
        <v>278</v>
      </c>
      <c r="F38" s="175" t="s">
        <v>276</v>
      </c>
      <c r="G38" s="185"/>
      <c r="H38" s="175" t="s">
        <v>279</v>
      </c>
      <c r="I38" s="175" t="s">
        <v>280</v>
      </c>
      <c r="J38" s="194" t="s">
        <v>281</v>
      </c>
    </row>
    <row r="39" spans="1:10" s="195" customFormat="1" ht="12.75">
      <c r="A39" s="196" t="s">
        <v>131</v>
      </c>
      <c r="B39" s="179" t="s">
        <v>76</v>
      </c>
      <c r="C39" s="180"/>
      <c r="D39" s="181"/>
      <c r="E39" s="211"/>
      <c r="F39" s="200"/>
      <c r="G39" s="185"/>
      <c r="H39" s="181"/>
      <c r="I39" s="181"/>
      <c r="J39" s="181"/>
    </row>
    <row r="40" spans="1:10" s="195" customFormat="1" ht="12.75">
      <c r="A40" s="196" t="s">
        <v>132</v>
      </c>
      <c r="B40" s="179" t="s">
        <v>74</v>
      </c>
      <c r="C40" s="180"/>
      <c r="D40" s="181"/>
      <c r="E40" s="211"/>
      <c r="F40" s="200"/>
      <c r="G40" s="185"/>
      <c r="H40" s="181"/>
      <c r="I40" s="181"/>
      <c r="J40" s="181"/>
    </row>
    <row r="41" spans="1:10" s="195" customFormat="1" ht="12.75">
      <c r="A41" s="196" t="s">
        <v>133</v>
      </c>
      <c r="B41" s="179" t="s">
        <v>75</v>
      </c>
      <c r="C41" s="180"/>
      <c r="D41" s="181"/>
      <c r="E41" s="211"/>
      <c r="F41" s="200"/>
      <c r="G41" s="185"/>
      <c r="H41" s="181"/>
      <c r="I41" s="181"/>
      <c r="J41" s="181"/>
    </row>
    <row r="42" spans="1:10" s="195" customFormat="1" ht="12.75">
      <c r="A42" s="196" t="s">
        <v>51</v>
      </c>
      <c r="B42" s="179" t="s">
        <v>77</v>
      </c>
      <c r="C42" s="180"/>
      <c r="D42" s="181"/>
      <c r="E42" s="211"/>
      <c r="F42" s="200"/>
      <c r="G42" s="185"/>
      <c r="H42" s="181"/>
      <c r="I42" s="181"/>
      <c r="J42" s="181"/>
    </row>
    <row r="43" spans="1:10" ht="12.75">
      <c r="A43" s="196" t="s">
        <v>134</v>
      </c>
      <c r="B43" s="179" t="s">
        <v>40</v>
      </c>
      <c r="C43" s="180"/>
      <c r="D43" s="181"/>
      <c r="E43" s="211"/>
      <c r="F43" s="200"/>
      <c r="G43" s="185"/>
      <c r="H43" s="181"/>
      <c r="I43" s="181"/>
      <c r="J43" s="181"/>
    </row>
    <row r="44" spans="1:10" s="195" customFormat="1" ht="12.75">
      <c r="A44" s="196" t="s">
        <v>135</v>
      </c>
      <c r="B44" s="179" t="s">
        <v>3</v>
      </c>
      <c r="C44" s="180"/>
      <c r="D44" s="181"/>
      <c r="E44" s="211"/>
      <c r="F44" s="200"/>
      <c r="G44" s="185"/>
      <c r="H44" s="181"/>
      <c r="I44" s="181"/>
      <c r="J44" s="181"/>
    </row>
    <row r="45" spans="1:10" s="195" customFormat="1" ht="12.75">
      <c r="A45" s="196" t="s">
        <v>136</v>
      </c>
      <c r="B45" s="179" t="s">
        <v>39</v>
      </c>
      <c r="C45" s="180"/>
      <c r="D45" s="181"/>
      <c r="E45" s="211"/>
      <c r="F45" s="200"/>
      <c r="G45" s="185"/>
      <c r="H45" s="181"/>
      <c r="I45" s="181"/>
      <c r="J45" s="181"/>
    </row>
    <row r="46" spans="1:10" s="195" customFormat="1" ht="12.75">
      <c r="A46" s="215" t="s">
        <v>52</v>
      </c>
      <c r="B46" s="216"/>
      <c r="C46" s="183"/>
      <c r="D46" s="184">
        <f>SUM(D39:D45)</f>
        <v>0</v>
      </c>
      <c r="E46" s="184">
        <f>SUM(E39:E45)</f>
        <v>0</v>
      </c>
      <c r="F46" s="184">
        <f>SUM(F39:F45)</f>
        <v>0</v>
      </c>
      <c r="G46" s="185"/>
      <c r="H46" s="184">
        <f>SUM(H39:H45)</f>
        <v>0</v>
      </c>
      <c r="I46" s="184">
        <f>SUM(I39:I45)</f>
        <v>0</v>
      </c>
      <c r="J46" s="184">
        <f>SUM(J39:J45)</f>
        <v>0</v>
      </c>
    </row>
    <row r="47" spans="1:10" s="195" customFormat="1" ht="12.75">
      <c r="A47" s="173" t="s">
        <v>186</v>
      </c>
      <c r="B47" s="173" t="s">
        <v>41</v>
      </c>
      <c r="C47" s="174"/>
      <c r="D47" s="175" t="s">
        <v>277</v>
      </c>
      <c r="E47" s="175" t="s">
        <v>278</v>
      </c>
      <c r="F47" s="175" t="s">
        <v>276</v>
      </c>
      <c r="G47" s="185"/>
      <c r="H47" s="175" t="s">
        <v>279</v>
      </c>
      <c r="I47" s="175" t="s">
        <v>280</v>
      </c>
      <c r="J47" s="194" t="s">
        <v>281</v>
      </c>
    </row>
    <row r="48" spans="1:10" s="195" customFormat="1" ht="12.75">
      <c r="A48" s="179" t="s">
        <v>137</v>
      </c>
      <c r="B48" s="179" t="s">
        <v>53</v>
      </c>
      <c r="C48" s="180"/>
      <c r="D48" s="181"/>
      <c r="E48" s="181"/>
      <c r="F48" s="200"/>
      <c r="G48" s="185"/>
      <c r="H48" s="181"/>
      <c r="I48" s="181"/>
      <c r="J48" s="181"/>
    </row>
    <row r="49" spans="1:10" ht="12.75">
      <c r="A49" s="215" t="s">
        <v>54</v>
      </c>
      <c r="B49" s="216"/>
      <c r="C49" s="183"/>
      <c r="D49" s="184">
        <f>SUM(D48)</f>
        <v>0</v>
      </c>
      <c r="E49" s="184">
        <f>SUM(E48)</f>
        <v>0</v>
      </c>
      <c r="F49" s="184">
        <f>SUM(F48)</f>
        <v>0</v>
      </c>
      <c r="H49" s="184">
        <f>SUM(H48)</f>
        <v>0</v>
      </c>
      <c r="I49" s="184">
        <f>SUM(I48)</f>
        <v>0</v>
      </c>
      <c r="J49" s="184">
        <f>SUM(J48)</f>
        <v>0</v>
      </c>
    </row>
    <row r="50" spans="1:10" ht="12.75">
      <c r="A50" s="179" t="s">
        <v>138</v>
      </c>
      <c r="B50" s="179" t="s">
        <v>55</v>
      </c>
      <c r="C50" s="180"/>
      <c r="D50" s="181"/>
      <c r="E50" s="200"/>
      <c r="F50" s="200"/>
      <c r="H50" s="181"/>
      <c r="I50" s="181"/>
      <c r="J50" s="181"/>
    </row>
    <row r="51" spans="1:10" ht="12.75">
      <c r="A51" s="179" t="s">
        <v>139</v>
      </c>
      <c r="B51" s="179" t="s">
        <v>56</v>
      </c>
      <c r="C51" s="180"/>
      <c r="D51" s="181"/>
      <c r="E51" s="200"/>
      <c r="F51" s="200"/>
      <c r="H51" s="181"/>
      <c r="I51" s="181"/>
      <c r="J51" s="181"/>
    </row>
    <row r="52" spans="1:10" ht="12.75">
      <c r="A52" s="179" t="s">
        <v>140</v>
      </c>
      <c r="B52" s="179" t="s">
        <v>5</v>
      </c>
      <c r="C52" s="180"/>
      <c r="D52" s="181"/>
      <c r="E52" s="200"/>
      <c r="F52" s="200"/>
      <c r="H52" s="181"/>
      <c r="I52" s="181"/>
      <c r="J52" s="181"/>
    </row>
    <row r="53" spans="1:10" ht="12.75">
      <c r="A53" s="179" t="s">
        <v>141</v>
      </c>
      <c r="B53" s="179" t="s">
        <v>57</v>
      </c>
      <c r="C53" s="180"/>
      <c r="D53" s="181"/>
      <c r="E53" s="200"/>
      <c r="F53" s="200"/>
      <c r="H53" s="181"/>
      <c r="I53" s="181"/>
      <c r="J53" s="181"/>
    </row>
    <row r="54" spans="1:10" ht="12.75">
      <c r="A54" s="179" t="s">
        <v>142</v>
      </c>
      <c r="B54" s="179" t="s">
        <v>58</v>
      </c>
      <c r="C54" s="180"/>
      <c r="D54" s="181"/>
      <c r="E54" s="200"/>
      <c r="F54" s="200"/>
      <c r="H54" s="181"/>
      <c r="I54" s="181"/>
      <c r="J54" s="181"/>
    </row>
    <row r="55" spans="1:10" ht="12.75">
      <c r="A55" s="215" t="s">
        <v>59</v>
      </c>
      <c r="B55" s="216"/>
      <c r="C55" s="183"/>
      <c r="D55" s="184">
        <f>SUM(D50:D54)</f>
        <v>0</v>
      </c>
      <c r="E55" s="184">
        <f>SUM(E50:E54)</f>
        <v>0</v>
      </c>
      <c r="F55" s="184">
        <f>SUM(F50:F54)</f>
        <v>0</v>
      </c>
      <c r="H55" s="184">
        <f>SUM(H50:H54)</f>
        <v>0</v>
      </c>
      <c r="I55" s="184">
        <f>SUM(I50:I54)</f>
        <v>0</v>
      </c>
      <c r="J55" s="184">
        <f>SUM(J50:J54)</f>
        <v>0</v>
      </c>
    </row>
    <row r="56" spans="1:10" s="195" customFormat="1" ht="12.75">
      <c r="A56" s="179" t="s">
        <v>143</v>
      </c>
      <c r="B56" s="179" t="s">
        <v>6</v>
      </c>
      <c r="C56" s="180"/>
      <c r="D56" s="181"/>
      <c r="E56" s="200"/>
      <c r="F56" s="200"/>
      <c r="G56" s="185"/>
      <c r="H56" s="181"/>
      <c r="I56" s="181"/>
      <c r="J56" s="181"/>
    </row>
    <row r="57" spans="1:10" ht="12.75">
      <c r="A57" s="179" t="s">
        <v>144</v>
      </c>
      <c r="B57" s="179" t="s">
        <v>60</v>
      </c>
      <c r="C57" s="180"/>
      <c r="D57" s="181"/>
      <c r="E57" s="200"/>
      <c r="F57" s="200"/>
      <c r="G57" s="185"/>
      <c r="H57" s="181"/>
      <c r="I57" s="181"/>
      <c r="J57" s="181"/>
    </row>
    <row r="58" spans="1:10" s="195" customFormat="1" ht="12.75">
      <c r="A58" s="179" t="s">
        <v>145</v>
      </c>
      <c r="B58" s="179" t="s">
        <v>7</v>
      </c>
      <c r="C58" s="180"/>
      <c r="D58" s="181"/>
      <c r="E58" s="200"/>
      <c r="F58" s="200"/>
      <c r="G58" s="185"/>
      <c r="H58" s="181"/>
      <c r="I58" s="181"/>
      <c r="J58" s="181"/>
    </row>
    <row r="59" spans="1:10" s="195" customFormat="1" ht="12.75">
      <c r="A59" s="179" t="s">
        <v>146</v>
      </c>
      <c r="B59" s="179" t="s">
        <v>8</v>
      </c>
      <c r="C59" s="180"/>
      <c r="D59" s="181"/>
      <c r="E59" s="200"/>
      <c r="F59" s="200"/>
      <c r="G59" s="185"/>
      <c r="H59" s="181"/>
      <c r="I59" s="181"/>
      <c r="J59" s="181"/>
    </row>
    <row r="60" spans="1:10" s="195" customFormat="1" ht="12.75">
      <c r="A60" s="179" t="s">
        <v>147</v>
      </c>
      <c r="B60" s="179" t="s">
        <v>61</v>
      </c>
      <c r="C60" s="180"/>
      <c r="D60" s="181"/>
      <c r="E60" s="200"/>
      <c r="F60" s="200"/>
      <c r="G60" s="185"/>
      <c r="H60" s="181"/>
      <c r="I60" s="181"/>
      <c r="J60" s="181"/>
    </row>
    <row r="61" spans="1:10" ht="12.75">
      <c r="A61" s="179" t="s">
        <v>148</v>
      </c>
      <c r="B61" s="179" t="s">
        <v>9</v>
      </c>
      <c r="C61" s="180"/>
      <c r="D61" s="181"/>
      <c r="E61" s="200"/>
      <c r="F61" s="200"/>
      <c r="G61" s="185"/>
      <c r="H61" s="181"/>
      <c r="I61" s="181"/>
      <c r="J61" s="181"/>
    </row>
    <row r="62" spans="1:10" ht="12.75">
      <c r="A62" s="179" t="s">
        <v>149</v>
      </c>
      <c r="B62" s="179" t="s">
        <v>62</v>
      </c>
      <c r="C62" s="180"/>
      <c r="D62" s="181"/>
      <c r="E62" s="200"/>
      <c r="F62" s="200"/>
      <c r="G62" s="185"/>
      <c r="H62" s="181"/>
      <c r="I62" s="181"/>
      <c r="J62" s="181"/>
    </row>
    <row r="63" spans="1:10" ht="12.75">
      <c r="A63" s="179" t="s">
        <v>150</v>
      </c>
      <c r="B63" s="179" t="s">
        <v>10</v>
      </c>
      <c r="C63" s="180"/>
      <c r="D63" s="181"/>
      <c r="E63" s="200"/>
      <c r="F63" s="200"/>
      <c r="G63" s="185"/>
      <c r="H63" s="181"/>
      <c r="I63" s="181"/>
      <c r="J63" s="181"/>
    </row>
    <row r="64" spans="1:10" ht="12.75">
      <c r="A64" s="179" t="s">
        <v>151</v>
      </c>
      <c r="B64" s="179" t="s">
        <v>63</v>
      </c>
      <c r="C64" s="180"/>
      <c r="D64" s="181"/>
      <c r="E64" s="200"/>
      <c r="F64" s="200"/>
      <c r="G64" s="185"/>
      <c r="H64" s="181"/>
      <c r="I64" s="181"/>
      <c r="J64" s="181"/>
    </row>
    <row r="65" spans="1:10" s="195" customFormat="1" ht="12.75">
      <c r="A65" s="179" t="s">
        <v>152</v>
      </c>
      <c r="B65" s="179" t="s">
        <v>64</v>
      </c>
      <c r="C65" s="180"/>
      <c r="D65" s="181"/>
      <c r="E65" s="200"/>
      <c r="F65" s="200"/>
      <c r="G65" s="185"/>
      <c r="H65" s="181"/>
      <c r="I65" s="181"/>
      <c r="J65" s="181"/>
    </row>
    <row r="66" spans="1:10" ht="12.75">
      <c r="A66" s="179" t="s">
        <v>153</v>
      </c>
      <c r="B66" s="179" t="s">
        <v>65</v>
      </c>
      <c r="C66" s="180"/>
      <c r="D66" s="181"/>
      <c r="E66" s="200"/>
      <c r="F66" s="200"/>
      <c r="G66" s="185"/>
      <c r="H66" s="181"/>
      <c r="I66" s="181"/>
      <c r="J66" s="181"/>
    </row>
    <row r="67" spans="1:10" s="195" customFormat="1" ht="12.75">
      <c r="A67" s="179" t="s">
        <v>154</v>
      </c>
      <c r="B67" s="179" t="s">
        <v>11</v>
      </c>
      <c r="C67" s="180"/>
      <c r="D67" s="181"/>
      <c r="E67" s="200"/>
      <c r="F67" s="200"/>
      <c r="G67" s="185"/>
      <c r="H67" s="181"/>
      <c r="I67" s="181"/>
      <c r="J67" s="181"/>
    </row>
    <row r="68" spans="1:10" ht="12.75">
      <c r="A68" s="179" t="s">
        <v>155</v>
      </c>
      <c r="B68" s="179" t="s">
        <v>66</v>
      </c>
      <c r="C68" s="180"/>
      <c r="D68" s="181"/>
      <c r="E68" s="200"/>
      <c r="F68" s="200"/>
      <c r="G68" s="185"/>
      <c r="H68" s="181"/>
      <c r="I68" s="181"/>
      <c r="J68" s="181"/>
    </row>
    <row r="69" spans="1:10" ht="12.75">
      <c r="A69" s="179" t="s">
        <v>156</v>
      </c>
      <c r="B69" s="179" t="s">
        <v>12</v>
      </c>
      <c r="C69" s="180"/>
      <c r="D69" s="181"/>
      <c r="E69" s="200"/>
      <c r="F69" s="200"/>
      <c r="G69" s="185"/>
      <c r="H69" s="181"/>
      <c r="I69" s="181"/>
      <c r="J69" s="181"/>
    </row>
    <row r="70" spans="1:14" ht="12.75">
      <c r="A70" s="179" t="s">
        <v>157</v>
      </c>
      <c r="B70" s="179" t="s">
        <v>67</v>
      </c>
      <c r="C70" s="180"/>
      <c r="D70" s="181"/>
      <c r="E70" s="200"/>
      <c r="F70" s="200"/>
      <c r="G70" s="185"/>
      <c r="H70" s="181"/>
      <c r="I70" s="181"/>
      <c r="J70" s="181"/>
      <c r="L70" s="197"/>
      <c r="N70" s="178">
        <v>-1</v>
      </c>
    </row>
    <row r="71" spans="1:12" ht="12.75">
      <c r="A71" s="179" t="s">
        <v>158</v>
      </c>
      <c r="B71" s="179" t="s">
        <v>13</v>
      </c>
      <c r="C71" s="180"/>
      <c r="D71" s="181"/>
      <c r="E71" s="200"/>
      <c r="F71" s="200"/>
      <c r="G71" s="185"/>
      <c r="H71" s="181"/>
      <c r="I71" s="181"/>
      <c r="J71" s="181"/>
      <c r="L71" s="197"/>
    </row>
    <row r="72" spans="1:10" ht="12.75">
      <c r="A72" s="215" t="s">
        <v>68</v>
      </c>
      <c r="B72" s="216"/>
      <c r="C72" s="183"/>
      <c r="D72" s="184">
        <f>SUM(D56:D71)</f>
        <v>0</v>
      </c>
      <c r="E72" s="184">
        <f>SUM(E56:E71)</f>
        <v>0</v>
      </c>
      <c r="F72" s="184">
        <f>SUM(F56:F71)</f>
        <v>0</v>
      </c>
      <c r="G72" s="185"/>
      <c r="H72" s="184">
        <f>SUM(H56:H71)</f>
        <v>0</v>
      </c>
      <c r="I72" s="184">
        <f>SUM(I56:I71)</f>
        <v>0</v>
      </c>
      <c r="J72" s="184">
        <f>SUM(J56:J71)</f>
        <v>0</v>
      </c>
    </row>
    <row r="73" spans="1:10" ht="12.75">
      <c r="A73" s="179" t="s">
        <v>159</v>
      </c>
      <c r="B73" s="179" t="s">
        <v>70</v>
      </c>
      <c r="C73" s="180"/>
      <c r="D73" s="181"/>
      <c r="E73" s="200"/>
      <c r="F73" s="200"/>
      <c r="H73" s="181"/>
      <c r="I73" s="181"/>
      <c r="J73" s="181"/>
    </row>
    <row r="74" spans="1:10" ht="12.75">
      <c r="A74" s="179" t="s">
        <v>160</v>
      </c>
      <c r="B74" s="179" t="s">
        <v>71</v>
      </c>
      <c r="C74" s="180"/>
      <c r="D74" s="181"/>
      <c r="E74" s="200"/>
      <c r="F74" s="200"/>
      <c r="H74" s="181"/>
      <c r="I74" s="181"/>
      <c r="J74" s="181"/>
    </row>
    <row r="75" spans="1:10" ht="12.75">
      <c r="A75" s="179" t="s">
        <v>161</v>
      </c>
      <c r="B75" s="179" t="s">
        <v>72</v>
      </c>
      <c r="C75" s="180"/>
      <c r="D75" s="181"/>
      <c r="E75" s="200"/>
      <c r="F75" s="200"/>
      <c r="H75" s="181"/>
      <c r="I75" s="181"/>
      <c r="J75" s="181"/>
    </row>
    <row r="76" spans="1:10" ht="12.75">
      <c r="A76" s="179" t="s">
        <v>162</v>
      </c>
      <c r="B76" s="179" t="s">
        <v>14</v>
      </c>
      <c r="C76" s="180"/>
      <c r="D76" s="181"/>
      <c r="E76" s="200"/>
      <c r="F76" s="200"/>
      <c r="H76" s="181"/>
      <c r="I76" s="181"/>
      <c r="J76" s="181"/>
    </row>
    <row r="77" spans="1:10" s="195" customFormat="1" ht="12.75">
      <c r="A77" s="179" t="s">
        <v>163</v>
      </c>
      <c r="B77" s="179" t="s">
        <v>69</v>
      </c>
      <c r="C77" s="180"/>
      <c r="D77" s="181"/>
      <c r="E77" s="200"/>
      <c r="F77" s="200"/>
      <c r="G77" s="185"/>
      <c r="H77" s="181"/>
      <c r="I77" s="181"/>
      <c r="J77" s="181"/>
    </row>
    <row r="78" spans="1:10" s="195" customFormat="1" ht="12.75">
      <c r="A78" s="215" t="s">
        <v>73</v>
      </c>
      <c r="B78" s="216"/>
      <c r="C78" s="183"/>
      <c r="D78" s="184">
        <f>SUM(D73:D77)</f>
        <v>0</v>
      </c>
      <c r="E78" s="184">
        <f>SUM(E73:E77)</f>
        <v>0</v>
      </c>
      <c r="F78" s="184">
        <f>SUM(F73:F77)</f>
        <v>0</v>
      </c>
      <c r="G78" s="185"/>
      <c r="H78" s="184">
        <f>SUM(H73:H77)</f>
        <v>0</v>
      </c>
      <c r="I78" s="184">
        <f>SUM(I73:I77)</f>
        <v>0</v>
      </c>
      <c r="J78" s="184">
        <f>SUM(J73:J77)</f>
        <v>0</v>
      </c>
    </row>
    <row r="79" spans="1:10" s="195" customFormat="1" ht="12.75">
      <c r="A79" s="198" t="s">
        <v>192</v>
      </c>
      <c r="B79" s="199" t="s">
        <v>193</v>
      </c>
      <c r="C79" s="180"/>
      <c r="D79" s="200"/>
      <c r="E79" s="200"/>
      <c r="F79" s="200"/>
      <c r="G79" s="185"/>
      <c r="H79" s="200"/>
      <c r="I79" s="200"/>
      <c r="J79" s="200"/>
    </row>
    <row r="80" spans="1:10" s="195" customFormat="1" ht="13.5" thickBot="1">
      <c r="A80" s="217" t="s">
        <v>194</v>
      </c>
      <c r="B80" s="218"/>
      <c r="C80" s="183"/>
      <c r="D80" s="184">
        <f>SUM(D79)</f>
        <v>0</v>
      </c>
      <c r="E80" s="184">
        <f>SUM(E79)</f>
        <v>0</v>
      </c>
      <c r="F80" s="184">
        <f>SUM(F79)</f>
        <v>0</v>
      </c>
      <c r="H80" s="184">
        <f>SUM(H79)</f>
        <v>0</v>
      </c>
      <c r="I80" s="184">
        <f>SUM(I79)</f>
        <v>0</v>
      </c>
      <c r="J80" s="184">
        <f>SUM(J79)</f>
        <v>0</v>
      </c>
    </row>
    <row r="81" spans="1:10" s="206" customFormat="1" ht="16.5" thickBot="1">
      <c r="A81" s="201" t="s">
        <v>195</v>
      </c>
      <c r="B81" s="202" t="s">
        <v>196</v>
      </c>
      <c r="C81" s="203"/>
      <c r="D81" s="204">
        <f>SUM(D46-D49-D55-D72-D78-D80)</f>
        <v>0</v>
      </c>
      <c r="E81" s="204">
        <f>SUM(E46-E49-E55-E72-E78-E80)</f>
        <v>0</v>
      </c>
      <c r="F81" s="204">
        <f>SUM(F46-F49-F55-F72-F78-F80)</f>
        <v>0</v>
      </c>
      <c r="G81" s="205"/>
      <c r="H81" s="204">
        <f>SUM(H46-H49-H55-H72-H78-H80)</f>
        <v>0</v>
      </c>
      <c r="I81" s="204">
        <f>SUM(I46-I49-I55-I72-I78-I80)</f>
        <v>0</v>
      </c>
      <c r="J81" s="204">
        <f>SUM(J46-J49-J55-J72-J78-J80)</f>
        <v>0</v>
      </c>
    </row>
    <row r="82" spans="1:2" ht="12.75">
      <c r="A82" s="178" t="s">
        <v>2</v>
      </c>
      <c r="B82" s="178" t="s">
        <v>0</v>
      </c>
    </row>
    <row r="51010" ht="12.75">
      <c r="A51010" s="178">
        <v>7</v>
      </c>
    </row>
  </sheetData>
  <sheetProtection sheet="1"/>
  <mergeCells count="16">
    <mergeCell ref="A35:B35"/>
    <mergeCell ref="A36:B36"/>
    <mergeCell ref="A10:B10"/>
    <mergeCell ref="C2:J2"/>
    <mergeCell ref="A22:B22"/>
    <mergeCell ref="H10:U10"/>
    <mergeCell ref="A78:B78"/>
    <mergeCell ref="A80:B80"/>
    <mergeCell ref="A19:B19"/>
    <mergeCell ref="A18:B18"/>
    <mergeCell ref="A17:B17"/>
    <mergeCell ref="A25:B25"/>
    <mergeCell ref="A49:B49"/>
    <mergeCell ref="A55:B55"/>
    <mergeCell ref="A72:B72"/>
    <mergeCell ref="A46:B46"/>
  </mergeCells>
  <printOptions/>
  <pageMargins left="0.2" right="0.21" top="0.72" bottom="0.3937007874015748" header="0.5118110236220472" footer="0.5118110236220472"/>
  <pageSetup horizontalDpi="600" verticalDpi="600" orientation="landscape" paperSize="9" scale="85" r:id="rId1"/>
  <headerFooter alignWithMargins="0">
    <oddFooter>&amp;CSide &amp;P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U51010"/>
  <sheetViews>
    <sheetView showGridLines="0" zoomScalePageLayoutView="0" workbookViewId="0" topLeftCell="A1">
      <selection activeCell="E58" sqref="E58"/>
    </sheetView>
  </sheetViews>
  <sheetFormatPr defaultColWidth="9.140625" defaultRowHeight="15"/>
  <cols>
    <col min="1" max="1" width="14.28125" style="178" customWidth="1"/>
    <col min="2" max="2" width="38.421875" style="178" customWidth="1"/>
    <col min="3" max="3" width="9.140625" style="207" customWidth="1"/>
    <col min="4" max="4" width="13.57421875" style="182" customWidth="1"/>
    <col min="5" max="5" width="13.140625" style="182" customWidth="1"/>
    <col min="6" max="9" width="14.421875" style="182" customWidth="1"/>
    <col min="10" max="10" width="15.140625" style="182" customWidth="1"/>
    <col min="11" max="16384" width="9.140625" style="178" customWidth="1"/>
  </cols>
  <sheetData>
    <row r="1" spans="1:9" s="169" customFormat="1" ht="15.75">
      <c r="A1" s="166" t="s">
        <v>187</v>
      </c>
      <c r="B1" s="167"/>
      <c r="C1" s="168"/>
      <c r="D1" s="168"/>
      <c r="E1" s="168"/>
      <c r="F1" s="168"/>
      <c r="G1" s="168"/>
      <c r="H1" s="168"/>
      <c r="I1" s="168"/>
    </row>
    <row r="2" spans="1:10" s="169" customFormat="1" ht="15.75">
      <c r="A2" s="166" t="s">
        <v>270</v>
      </c>
      <c r="B2" s="170"/>
      <c r="C2" s="221" t="s">
        <v>15</v>
      </c>
      <c r="D2" s="221"/>
      <c r="E2" s="221"/>
      <c r="F2" s="221"/>
      <c r="G2" s="221"/>
      <c r="H2" s="221"/>
      <c r="I2" s="221"/>
      <c r="J2" s="221"/>
    </row>
    <row r="3" spans="2:10" s="169" customFormat="1" ht="15.75">
      <c r="B3" s="170"/>
      <c r="C3" s="168"/>
      <c r="D3" s="168"/>
      <c r="E3" s="168"/>
      <c r="F3" s="168"/>
      <c r="G3" s="168"/>
      <c r="H3" s="168"/>
      <c r="I3" s="168"/>
      <c r="J3" s="171" t="s">
        <v>130</v>
      </c>
    </row>
    <row r="4" spans="2:10" s="169" customFormat="1" ht="15.75">
      <c r="B4" s="166" t="s">
        <v>16</v>
      </c>
      <c r="C4" s="167"/>
      <c r="D4" s="168"/>
      <c r="E4" s="172" t="s">
        <v>79</v>
      </c>
      <c r="F4" s="168"/>
      <c r="G4" s="168"/>
      <c r="H4" s="168"/>
      <c r="I4" s="172"/>
      <c r="J4" s="168"/>
    </row>
    <row r="5" spans="1:10" ht="12.75">
      <c r="A5" s="173" t="s">
        <v>186</v>
      </c>
      <c r="B5" s="173" t="s">
        <v>17</v>
      </c>
      <c r="C5" s="174" t="s">
        <v>110</v>
      </c>
      <c r="D5" s="175" t="s">
        <v>277</v>
      </c>
      <c r="E5" s="175" t="s">
        <v>278</v>
      </c>
      <c r="F5" s="175" t="s">
        <v>276</v>
      </c>
      <c r="G5" s="176"/>
      <c r="H5" s="176"/>
      <c r="I5" s="176"/>
      <c r="J5" s="177"/>
    </row>
    <row r="6" spans="1:10" ht="12.75">
      <c r="A6" s="179" t="s">
        <v>164</v>
      </c>
      <c r="B6" s="179" t="s">
        <v>25</v>
      </c>
      <c r="C6" s="180"/>
      <c r="D6" s="200"/>
      <c r="E6" s="200"/>
      <c r="F6" s="200"/>
      <c r="G6" s="176"/>
      <c r="H6" s="176"/>
      <c r="I6" s="176"/>
      <c r="J6" s="178"/>
    </row>
    <row r="7" spans="1:10" ht="12.75">
      <c r="A7" s="179" t="s">
        <v>165</v>
      </c>
      <c r="B7" s="179" t="s">
        <v>42</v>
      </c>
      <c r="C7" s="180"/>
      <c r="D7" s="200"/>
      <c r="E7" s="200"/>
      <c r="F7" s="200"/>
      <c r="J7" s="178"/>
    </row>
    <row r="8" spans="1:10" ht="12.75">
      <c r="A8" s="179" t="s">
        <v>166</v>
      </c>
      <c r="B8" s="179" t="s">
        <v>43</v>
      </c>
      <c r="C8" s="180"/>
      <c r="D8" s="200"/>
      <c r="E8" s="200"/>
      <c r="F8" s="200"/>
      <c r="J8" s="178"/>
    </row>
    <row r="9" spans="1:10" ht="13.5" thickBot="1">
      <c r="A9" s="179" t="s">
        <v>167</v>
      </c>
      <c r="B9" s="179" t="s">
        <v>26</v>
      </c>
      <c r="C9" s="180"/>
      <c r="D9" s="200"/>
      <c r="E9" s="200"/>
      <c r="F9" s="200"/>
      <c r="J9" s="178"/>
    </row>
    <row r="10" spans="1:21" ht="16.5" thickBot="1">
      <c r="A10" s="215" t="s">
        <v>18</v>
      </c>
      <c r="B10" s="216"/>
      <c r="C10" s="183"/>
      <c r="D10" s="184">
        <f>SUM(D6:D9)</f>
        <v>0</v>
      </c>
      <c r="E10" s="184">
        <f>SUM(E6:E9)</f>
        <v>0</v>
      </c>
      <c r="F10" s="184">
        <f>SUM(F6:F9)</f>
        <v>0</v>
      </c>
      <c r="G10" s="185"/>
      <c r="H10" s="222" t="str">
        <f>IF(OR(ISERROR(Rating!D21),ISERROR(Rating_Bud!D21)),"Ikke tilstrekkelig utfylt skjema!","Skjemaet er tilstrekkelig utfylt for å avgi ratingscore, men alle kolonner (i både balansen og resultatregnskapet) skal fylles ut")</f>
        <v>Ikke tilstrekkelig utfylt skjema!</v>
      </c>
      <c r="I10" s="223"/>
      <c r="J10" s="223"/>
      <c r="K10" s="223"/>
      <c r="L10" s="223"/>
      <c r="M10" s="223"/>
      <c r="N10" s="223"/>
      <c r="O10" s="223"/>
      <c r="P10" s="223"/>
      <c r="Q10" s="223"/>
      <c r="R10" s="223"/>
      <c r="S10" s="223"/>
      <c r="T10" s="223"/>
      <c r="U10" s="224"/>
    </row>
    <row r="11" spans="1:10" ht="12.75">
      <c r="A11" s="179" t="s">
        <v>168</v>
      </c>
      <c r="B11" s="179" t="s">
        <v>29</v>
      </c>
      <c r="C11" s="186">
        <v>1</v>
      </c>
      <c r="D11" s="200"/>
      <c r="E11" s="200"/>
      <c r="F11" s="200"/>
      <c r="G11" s="185"/>
      <c r="H11" s="185"/>
      <c r="I11" s="185"/>
      <c r="J11" s="178"/>
    </row>
    <row r="12" spans="1:10" ht="12.75">
      <c r="A12" s="179" t="s">
        <v>169</v>
      </c>
      <c r="B12" s="179" t="s">
        <v>30</v>
      </c>
      <c r="C12" s="186">
        <v>2</v>
      </c>
      <c r="D12" s="200"/>
      <c r="E12" s="200"/>
      <c r="F12" s="200"/>
      <c r="G12" s="185"/>
      <c r="H12" s="185"/>
      <c r="I12" s="185"/>
      <c r="J12" s="178"/>
    </row>
    <row r="13" spans="1:10" ht="12.75">
      <c r="A13" s="179" t="s">
        <v>170</v>
      </c>
      <c r="B13" s="179" t="s">
        <v>44</v>
      </c>
      <c r="C13" s="186"/>
      <c r="D13" s="200"/>
      <c r="E13" s="200"/>
      <c r="F13" s="200"/>
      <c r="G13" s="185"/>
      <c r="H13" s="185"/>
      <c r="I13" s="185"/>
      <c r="J13" s="178"/>
    </row>
    <row r="14" spans="1:10" ht="12.75">
      <c r="A14" s="179" t="s">
        <v>171</v>
      </c>
      <c r="B14" s="179" t="s">
        <v>45</v>
      </c>
      <c r="C14" s="186">
        <v>3</v>
      </c>
      <c r="D14" s="200"/>
      <c r="E14" s="200"/>
      <c r="F14" s="200"/>
      <c r="G14" s="185"/>
      <c r="H14" s="185"/>
      <c r="I14" s="185"/>
      <c r="J14" s="178"/>
    </row>
    <row r="15" spans="1:10" ht="12.75">
      <c r="A15" s="179" t="s">
        <v>172</v>
      </c>
      <c r="B15" s="179" t="s">
        <v>28</v>
      </c>
      <c r="C15" s="186"/>
      <c r="D15" s="200"/>
      <c r="E15" s="200"/>
      <c r="F15" s="200"/>
      <c r="G15" s="185"/>
      <c r="H15" s="185"/>
      <c r="I15" s="185"/>
      <c r="J15" s="178"/>
    </row>
    <row r="16" spans="1:10" ht="12.75">
      <c r="A16" s="179" t="s">
        <v>173</v>
      </c>
      <c r="B16" s="179" t="s">
        <v>27</v>
      </c>
      <c r="C16" s="186">
        <v>4</v>
      </c>
      <c r="D16" s="200"/>
      <c r="E16" s="200"/>
      <c r="F16" s="200"/>
      <c r="G16" s="185"/>
      <c r="H16" s="185"/>
      <c r="I16" s="185"/>
      <c r="J16" s="178"/>
    </row>
    <row r="17" spans="1:10" ht="12.75">
      <c r="A17" s="215" t="s">
        <v>19</v>
      </c>
      <c r="B17" s="216"/>
      <c r="C17" s="183"/>
      <c r="D17" s="184">
        <f>SUM(D11:D16)</f>
        <v>0</v>
      </c>
      <c r="E17" s="184">
        <f>SUM(E11:E16)</f>
        <v>0</v>
      </c>
      <c r="F17" s="184">
        <f>SUM(F11:F16)</f>
        <v>0</v>
      </c>
      <c r="G17" s="185"/>
      <c r="H17" s="185"/>
      <c r="I17" s="185"/>
      <c r="J17" s="178"/>
    </row>
    <row r="18" spans="1:10" ht="12.75">
      <c r="A18" s="215" t="s">
        <v>20</v>
      </c>
      <c r="B18" s="216"/>
      <c r="C18" s="183"/>
      <c r="D18" s="184">
        <f>SUM(D10+D17)</f>
        <v>0</v>
      </c>
      <c r="E18" s="184">
        <f>SUM(E10+E17)</f>
        <v>0</v>
      </c>
      <c r="F18" s="184">
        <f>SUM(F10+F17)</f>
        <v>0</v>
      </c>
      <c r="G18" s="185"/>
      <c r="H18" s="185"/>
      <c r="I18" s="185"/>
      <c r="J18" s="178"/>
    </row>
    <row r="19" spans="1:10" ht="12.75">
      <c r="A19" s="219" t="s">
        <v>21</v>
      </c>
      <c r="B19" s="220"/>
      <c r="C19" s="174"/>
      <c r="D19" s="187"/>
      <c r="E19" s="188"/>
      <c r="F19" s="187"/>
      <c r="G19" s="176"/>
      <c r="H19" s="176"/>
      <c r="I19" s="176"/>
      <c r="J19" s="178"/>
    </row>
    <row r="20" spans="1:10" ht="12.75">
      <c r="A20" s="179" t="s">
        <v>174</v>
      </c>
      <c r="B20" s="179" t="s">
        <v>31</v>
      </c>
      <c r="C20" s="186"/>
      <c r="D20" s="200"/>
      <c r="E20" s="208"/>
      <c r="F20" s="200"/>
      <c r="J20" s="178"/>
    </row>
    <row r="21" spans="1:10" ht="12.75">
      <c r="A21" s="179" t="s">
        <v>175</v>
      </c>
      <c r="B21" s="179" t="s">
        <v>46</v>
      </c>
      <c r="C21" s="186"/>
      <c r="D21" s="200"/>
      <c r="E21" s="208"/>
      <c r="F21" s="200"/>
      <c r="J21" s="178"/>
    </row>
    <row r="22" spans="1:10" ht="12.75">
      <c r="A22" s="215" t="s">
        <v>22</v>
      </c>
      <c r="B22" s="216" t="s">
        <v>22</v>
      </c>
      <c r="C22" s="183"/>
      <c r="D22" s="184">
        <f>SUM(D20:D21)</f>
        <v>0</v>
      </c>
      <c r="E22" s="184">
        <f>SUM(E20:E21)</f>
        <v>0</v>
      </c>
      <c r="F22" s="184">
        <f>SUM(F20:F21)</f>
        <v>0</v>
      </c>
      <c r="G22" s="185"/>
      <c r="H22" s="185"/>
      <c r="I22" s="185"/>
      <c r="J22" s="178"/>
    </row>
    <row r="23" spans="1:10" ht="12.75">
      <c r="A23" s="179" t="s">
        <v>176</v>
      </c>
      <c r="B23" s="179" t="s">
        <v>32</v>
      </c>
      <c r="C23" s="186">
        <v>5</v>
      </c>
      <c r="D23" s="209"/>
      <c r="E23" s="209"/>
      <c r="F23" s="209"/>
      <c r="G23" s="185"/>
      <c r="H23" s="185"/>
      <c r="I23" s="185"/>
      <c r="J23" s="178"/>
    </row>
    <row r="24" spans="1:10" ht="12.75">
      <c r="A24" s="179" t="s">
        <v>177</v>
      </c>
      <c r="B24" s="179" t="s">
        <v>34</v>
      </c>
      <c r="C24" s="186">
        <v>6</v>
      </c>
      <c r="D24" s="200"/>
      <c r="E24" s="200"/>
      <c r="F24" s="200"/>
      <c r="H24" s="178"/>
      <c r="J24" s="178"/>
    </row>
    <row r="25" spans="1:10" ht="12.75">
      <c r="A25" s="215" t="s">
        <v>190</v>
      </c>
      <c r="B25" s="216" t="s">
        <v>47</v>
      </c>
      <c r="C25" s="183"/>
      <c r="D25" s="184">
        <f>SUM(D23:D24)</f>
        <v>0</v>
      </c>
      <c r="E25" s="184">
        <f>SUM(E23:E24)</f>
        <v>0</v>
      </c>
      <c r="F25" s="184">
        <f>SUM(F23:F24)</f>
        <v>0</v>
      </c>
      <c r="H25" s="178"/>
      <c r="J25" s="178"/>
    </row>
    <row r="26" spans="1:10" ht="12.75">
      <c r="A26" s="179" t="s">
        <v>178</v>
      </c>
      <c r="B26" s="179" t="s">
        <v>48</v>
      </c>
      <c r="C26" s="186">
        <v>7</v>
      </c>
      <c r="D26" s="200"/>
      <c r="E26" s="200"/>
      <c r="F26" s="200"/>
      <c r="J26" s="178"/>
    </row>
    <row r="27" spans="1:10" ht="12.75">
      <c r="A27" s="179" t="s">
        <v>179</v>
      </c>
      <c r="B27" s="179" t="s">
        <v>33</v>
      </c>
      <c r="C27" s="186"/>
      <c r="D27" s="200"/>
      <c r="E27" s="200"/>
      <c r="F27" s="200"/>
      <c r="J27" s="178"/>
    </row>
    <row r="28" spans="1:10" ht="12.75">
      <c r="A28" s="179" t="s">
        <v>179</v>
      </c>
      <c r="B28" s="179" t="s">
        <v>35</v>
      </c>
      <c r="C28" s="186"/>
      <c r="D28" s="200"/>
      <c r="E28" s="200"/>
      <c r="F28" s="200"/>
      <c r="J28" s="178"/>
    </row>
    <row r="29" spans="1:10" ht="12.75">
      <c r="A29" s="179" t="s">
        <v>180</v>
      </c>
      <c r="B29" s="179" t="s">
        <v>4</v>
      </c>
      <c r="C29" s="186"/>
      <c r="D29" s="200"/>
      <c r="E29" s="200"/>
      <c r="F29" s="200"/>
      <c r="J29" s="178"/>
    </row>
    <row r="30" spans="1:10" ht="12.75">
      <c r="A30" s="179" t="s">
        <v>181</v>
      </c>
      <c r="B30" s="179" t="s">
        <v>36</v>
      </c>
      <c r="C30" s="186"/>
      <c r="D30" s="200"/>
      <c r="E30" s="200"/>
      <c r="F30" s="200"/>
      <c r="J30" s="178"/>
    </row>
    <row r="31" spans="1:10" ht="12.75">
      <c r="A31" s="179" t="s">
        <v>182</v>
      </c>
      <c r="B31" s="179" t="s">
        <v>49</v>
      </c>
      <c r="C31" s="186">
        <v>8</v>
      </c>
      <c r="D31" s="200"/>
      <c r="E31" s="200"/>
      <c r="F31" s="200"/>
      <c r="J31" s="178"/>
    </row>
    <row r="32" spans="1:10" ht="12.75">
      <c r="A32" s="179" t="s">
        <v>183</v>
      </c>
      <c r="B32" s="179" t="s">
        <v>50</v>
      </c>
      <c r="C32" s="186">
        <v>9</v>
      </c>
      <c r="D32" s="200"/>
      <c r="E32" s="200"/>
      <c r="F32" s="200"/>
      <c r="J32" s="178"/>
    </row>
    <row r="33" spans="1:10" ht="12.75">
      <c r="A33" s="179" t="s">
        <v>184</v>
      </c>
      <c r="B33" s="179" t="s">
        <v>37</v>
      </c>
      <c r="C33" s="186"/>
      <c r="D33" s="200"/>
      <c r="E33" s="200"/>
      <c r="F33" s="200"/>
      <c r="J33" s="178"/>
    </row>
    <row r="34" spans="1:10" ht="12.75">
      <c r="A34" s="179" t="s">
        <v>185</v>
      </c>
      <c r="B34" s="179" t="s">
        <v>1</v>
      </c>
      <c r="C34" s="186">
        <v>10</v>
      </c>
      <c r="D34" s="200"/>
      <c r="E34" s="200"/>
      <c r="F34" s="200"/>
      <c r="J34" s="178"/>
    </row>
    <row r="35" spans="1:10" ht="12.75">
      <c r="A35" s="215" t="s">
        <v>23</v>
      </c>
      <c r="B35" s="216"/>
      <c r="C35" s="183"/>
      <c r="D35" s="184">
        <f>SUM(D26:D34)</f>
        <v>0</v>
      </c>
      <c r="E35" s="184">
        <f>SUM(E26:E34)</f>
        <v>0</v>
      </c>
      <c r="F35" s="184">
        <f>SUM(F26:F34)</f>
        <v>0</v>
      </c>
      <c r="G35" s="185"/>
      <c r="H35" s="185"/>
      <c r="I35" s="185"/>
      <c r="J35" s="178"/>
    </row>
    <row r="36" spans="1:10" ht="12.75">
      <c r="A36" s="215" t="s">
        <v>191</v>
      </c>
      <c r="B36" s="216"/>
      <c r="C36" s="183"/>
      <c r="D36" s="184">
        <f>SUM(D22+D25+D35)</f>
        <v>0</v>
      </c>
      <c r="E36" s="184">
        <f>SUM(E22+E25+E35)</f>
        <v>0</v>
      </c>
      <c r="F36" s="184">
        <f>SUM(F22+F25+F35)</f>
        <v>0</v>
      </c>
      <c r="G36" s="185"/>
      <c r="H36" s="185"/>
      <c r="I36" s="185"/>
      <c r="J36" s="178"/>
    </row>
    <row r="37" spans="1:9" s="169" customFormat="1" ht="15.75">
      <c r="A37" s="166" t="s">
        <v>24</v>
      </c>
      <c r="B37" s="167"/>
      <c r="C37" s="168"/>
      <c r="D37" s="172"/>
      <c r="E37" s="168"/>
      <c r="F37" s="168"/>
      <c r="G37" s="168"/>
      <c r="H37" s="190" t="s">
        <v>78</v>
      </c>
      <c r="I37" s="191"/>
    </row>
    <row r="38" spans="1:10" s="195" customFormat="1" ht="12.75">
      <c r="A38" s="173" t="s">
        <v>186</v>
      </c>
      <c r="B38" s="192" t="s">
        <v>38</v>
      </c>
      <c r="C38" s="193"/>
      <c r="D38" s="175" t="s">
        <v>277</v>
      </c>
      <c r="E38" s="175" t="s">
        <v>278</v>
      </c>
      <c r="F38" s="175" t="s">
        <v>276</v>
      </c>
      <c r="G38" s="185"/>
      <c r="H38" s="175" t="s">
        <v>279</v>
      </c>
      <c r="I38" s="175" t="s">
        <v>280</v>
      </c>
      <c r="J38" s="194" t="s">
        <v>281</v>
      </c>
    </row>
    <row r="39" spans="1:10" s="195" customFormat="1" ht="12.75">
      <c r="A39" s="196" t="s">
        <v>131</v>
      </c>
      <c r="B39" s="179" t="s">
        <v>76</v>
      </c>
      <c r="C39" s="180"/>
      <c r="D39" s="200"/>
      <c r="E39" s="200"/>
      <c r="F39" s="200"/>
      <c r="G39" s="185"/>
      <c r="H39" s="200"/>
      <c r="I39" s="200"/>
      <c r="J39" s="200"/>
    </row>
    <row r="40" spans="1:10" s="195" customFormat="1" ht="12.75">
      <c r="A40" s="196" t="s">
        <v>132</v>
      </c>
      <c r="B40" s="179" t="s">
        <v>74</v>
      </c>
      <c r="C40" s="180"/>
      <c r="D40" s="200"/>
      <c r="E40" s="200"/>
      <c r="F40" s="200"/>
      <c r="G40" s="185"/>
      <c r="H40" s="200"/>
      <c r="I40" s="200"/>
      <c r="J40" s="200"/>
    </row>
    <row r="41" spans="1:10" s="195" customFormat="1" ht="12.75">
      <c r="A41" s="196" t="s">
        <v>133</v>
      </c>
      <c r="B41" s="179" t="s">
        <v>75</v>
      </c>
      <c r="C41" s="180"/>
      <c r="D41" s="200"/>
      <c r="E41" s="200"/>
      <c r="F41" s="200"/>
      <c r="G41" s="185"/>
      <c r="H41" s="200"/>
      <c r="I41" s="200"/>
      <c r="J41" s="200"/>
    </row>
    <row r="42" spans="1:10" s="195" customFormat="1" ht="12.75">
      <c r="A42" s="196" t="s">
        <v>51</v>
      </c>
      <c r="B42" s="179" t="s">
        <v>77</v>
      </c>
      <c r="C42" s="180"/>
      <c r="D42" s="200"/>
      <c r="E42" s="200"/>
      <c r="F42" s="200"/>
      <c r="G42" s="185"/>
      <c r="H42" s="200"/>
      <c r="I42" s="200"/>
      <c r="J42" s="200"/>
    </row>
    <row r="43" spans="1:10" ht="12.75">
      <c r="A43" s="196" t="s">
        <v>134</v>
      </c>
      <c r="B43" s="179" t="s">
        <v>40</v>
      </c>
      <c r="C43" s="180"/>
      <c r="D43" s="200"/>
      <c r="E43" s="200"/>
      <c r="F43" s="200"/>
      <c r="G43" s="185"/>
      <c r="H43" s="200"/>
      <c r="I43" s="200"/>
      <c r="J43" s="200"/>
    </row>
    <row r="44" spans="1:10" s="195" customFormat="1" ht="12.75">
      <c r="A44" s="196" t="s">
        <v>135</v>
      </c>
      <c r="B44" s="179" t="s">
        <v>3</v>
      </c>
      <c r="C44" s="180"/>
      <c r="D44" s="200"/>
      <c r="E44" s="200"/>
      <c r="F44" s="200"/>
      <c r="G44" s="185"/>
      <c r="H44" s="200"/>
      <c r="I44" s="200"/>
      <c r="J44" s="200"/>
    </row>
    <row r="45" spans="1:10" s="195" customFormat="1" ht="12.75">
      <c r="A45" s="196" t="s">
        <v>136</v>
      </c>
      <c r="B45" s="179" t="s">
        <v>39</v>
      </c>
      <c r="C45" s="180"/>
      <c r="D45" s="200"/>
      <c r="E45" s="200"/>
      <c r="F45" s="200"/>
      <c r="G45" s="185"/>
      <c r="H45" s="200"/>
      <c r="I45" s="200"/>
      <c r="J45" s="200"/>
    </row>
    <row r="46" spans="1:10" s="195" customFormat="1" ht="12.75">
      <c r="A46" s="215" t="s">
        <v>52</v>
      </c>
      <c r="B46" s="216"/>
      <c r="C46" s="183"/>
      <c r="D46" s="184">
        <f>SUM(D39:D45)</f>
        <v>0</v>
      </c>
      <c r="E46" s="184">
        <f>SUM(E39:E45)</f>
        <v>0</v>
      </c>
      <c r="F46" s="184">
        <f>SUM(F39:F45)</f>
        <v>0</v>
      </c>
      <c r="G46" s="185"/>
      <c r="H46" s="184">
        <f>SUM(H39:H45)</f>
        <v>0</v>
      </c>
      <c r="I46" s="184">
        <f>SUM(I39:I45)</f>
        <v>0</v>
      </c>
      <c r="J46" s="184">
        <f>SUM(J39:J45)</f>
        <v>0</v>
      </c>
    </row>
    <row r="47" spans="1:10" s="195" customFormat="1" ht="12.75">
      <c r="A47" s="173" t="s">
        <v>186</v>
      </c>
      <c r="B47" s="173" t="s">
        <v>41</v>
      </c>
      <c r="C47" s="174"/>
      <c r="D47" s="175" t="s">
        <v>277</v>
      </c>
      <c r="E47" s="175" t="s">
        <v>278</v>
      </c>
      <c r="F47" s="175" t="s">
        <v>276</v>
      </c>
      <c r="G47" s="185"/>
      <c r="H47" s="175" t="s">
        <v>279</v>
      </c>
      <c r="I47" s="175" t="s">
        <v>280</v>
      </c>
      <c r="J47" s="194" t="s">
        <v>281</v>
      </c>
    </row>
    <row r="48" spans="1:10" s="195" customFormat="1" ht="12.75">
      <c r="A48" s="179" t="s">
        <v>137</v>
      </c>
      <c r="B48" s="179" t="s">
        <v>53</v>
      </c>
      <c r="C48" s="180"/>
      <c r="D48" s="200"/>
      <c r="E48" s="210"/>
      <c r="F48" s="200"/>
      <c r="G48" s="185"/>
      <c r="H48" s="200"/>
      <c r="I48" s="200"/>
      <c r="J48" s="200"/>
    </row>
    <row r="49" spans="1:10" ht="12.75">
      <c r="A49" s="215" t="s">
        <v>54</v>
      </c>
      <c r="B49" s="216"/>
      <c r="C49" s="183"/>
      <c r="D49" s="184">
        <f>SUM(D48)</f>
        <v>0</v>
      </c>
      <c r="E49" s="184">
        <f>SUM(E48)</f>
        <v>0</v>
      </c>
      <c r="F49" s="184">
        <f>SUM(F48)</f>
        <v>0</v>
      </c>
      <c r="H49" s="184">
        <f>SUM(H48)</f>
        <v>0</v>
      </c>
      <c r="I49" s="184">
        <f>SUM(I48)</f>
        <v>0</v>
      </c>
      <c r="J49" s="184">
        <f>SUM(J48)</f>
        <v>0</v>
      </c>
    </row>
    <row r="50" spans="1:10" ht="12.75">
      <c r="A50" s="179" t="s">
        <v>138</v>
      </c>
      <c r="B50" s="179" t="s">
        <v>55</v>
      </c>
      <c r="C50" s="180"/>
      <c r="D50" s="200"/>
      <c r="E50" s="200"/>
      <c r="F50" s="200"/>
      <c r="H50" s="200"/>
      <c r="I50" s="200"/>
      <c r="J50" s="200"/>
    </row>
    <row r="51" spans="1:10" ht="12.75">
      <c r="A51" s="179" t="s">
        <v>139</v>
      </c>
      <c r="B51" s="179" t="s">
        <v>56</v>
      </c>
      <c r="C51" s="180"/>
      <c r="D51" s="200"/>
      <c r="E51" s="200"/>
      <c r="F51" s="200"/>
      <c r="H51" s="200"/>
      <c r="I51" s="200"/>
      <c r="J51" s="200"/>
    </row>
    <row r="52" spans="1:10" ht="12.75">
      <c r="A52" s="179" t="s">
        <v>140</v>
      </c>
      <c r="B52" s="179" t="s">
        <v>5</v>
      </c>
      <c r="C52" s="180"/>
      <c r="D52" s="200"/>
      <c r="E52" s="200"/>
      <c r="F52" s="200"/>
      <c r="H52" s="200"/>
      <c r="I52" s="200"/>
      <c r="J52" s="200"/>
    </row>
    <row r="53" spans="1:10" ht="12.75">
      <c r="A53" s="179" t="s">
        <v>141</v>
      </c>
      <c r="B53" s="179" t="s">
        <v>57</v>
      </c>
      <c r="C53" s="180"/>
      <c r="D53" s="200"/>
      <c r="E53" s="200"/>
      <c r="F53" s="200"/>
      <c r="H53" s="200"/>
      <c r="I53" s="200"/>
      <c r="J53" s="200"/>
    </row>
    <row r="54" spans="1:10" ht="12.75">
      <c r="A54" s="179" t="s">
        <v>142</v>
      </c>
      <c r="B54" s="179" t="s">
        <v>58</v>
      </c>
      <c r="C54" s="180"/>
      <c r="D54" s="200"/>
      <c r="E54" s="200"/>
      <c r="F54" s="200"/>
      <c r="H54" s="200"/>
      <c r="I54" s="200"/>
      <c r="J54" s="200"/>
    </row>
    <row r="55" spans="1:10" ht="12.75">
      <c r="A55" s="215" t="s">
        <v>59</v>
      </c>
      <c r="B55" s="216"/>
      <c r="C55" s="183"/>
      <c r="D55" s="184">
        <f>SUM(D50:D54)</f>
        <v>0</v>
      </c>
      <c r="E55" s="184">
        <f>SUM(E50:E54)</f>
        <v>0</v>
      </c>
      <c r="F55" s="184">
        <f>SUM(F50:F54)</f>
        <v>0</v>
      </c>
      <c r="H55" s="184">
        <f>SUM(H50:H54)</f>
        <v>0</v>
      </c>
      <c r="I55" s="184">
        <f>SUM(I50:I54)</f>
        <v>0</v>
      </c>
      <c r="J55" s="184">
        <f>SUM(J50:J54)</f>
        <v>0</v>
      </c>
    </row>
    <row r="56" spans="1:10" s="195" customFormat="1" ht="12.75">
      <c r="A56" s="179" t="s">
        <v>143</v>
      </c>
      <c r="B56" s="179" t="s">
        <v>6</v>
      </c>
      <c r="C56" s="180"/>
      <c r="D56" s="200"/>
      <c r="E56" s="200"/>
      <c r="F56" s="200"/>
      <c r="G56" s="185"/>
      <c r="H56" s="200"/>
      <c r="I56" s="200"/>
      <c r="J56" s="200"/>
    </row>
    <row r="57" spans="1:10" ht="12.75">
      <c r="A57" s="179" t="s">
        <v>144</v>
      </c>
      <c r="B57" s="179" t="s">
        <v>60</v>
      </c>
      <c r="C57" s="180"/>
      <c r="D57" s="200"/>
      <c r="E57" s="200"/>
      <c r="F57" s="200"/>
      <c r="G57" s="185"/>
      <c r="H57" s="200"/>
      <c r="I57" s="200"/>
      <c r="J57" s="200"/>
    </row>
    <row r="58" spans="1:10" s="195" customFormat="1" ht="12.75">
      <c r="A58" s="179" t="s">
        <v>145</v>
      </c>
      <c r="B58" s="179" t="s">
        <v>7</v>
      </c>
      <c r="C58" s="180"/>
      <c r="D58" s="200"/>
      <c r="E58" s="200"/>
      <c r="F58" s="200"/>
      <c r="G58" s="185"/>
      <c r="H58" s="200"/>
      <c r="I58" s="200"/>
      <c r="J58" s="200"/>
    </row>
    <row r="59" spans="1:10" s="195" customFormat="1" ht="12.75">
      <c r="A59" s="179" t="s">
        <v>146</v>
      </c>
      <c r="B59" s="179" t="s">
        <v>8</v>
      </c>
      <c r="C59" s="180"/>
      <c r="D59" s="200"/>
      <c r="E59" s="200"/>
      <c r="F59" s="200"/>
      <c r="G59" s="185"/>
      <c r="H59" s="200"/>
      <c r="I59" s="200"/>
      <c r="J59" s="200"/>
    </row>
    <row r="60" spans="1:10" s="195" customFormat="1" ht="12.75">
      <c r="A60" s="179" t="s">
        <v>147</v>
      </c>
      <c r="B60" s="179" t="s">
        <v>61</v>
      </c>
      <c r="C60" s="180"/>
      <c r="D60" s="200"/>
      <c r="E60" s="200"/>
      <c r="F60" s="200"/>
      <c r="G60" s="185"/>
      <c r="H60" s="200"/>
      <c r="I60" s="200"/>
      <c r="J60" s="200"/>
    </row>
    <row r="61" spans="1:10" ht="12.75">
      <c r="A61" s="179" t="s">
        <v>148</v>
      </c>
      <c r="B61" s="179" t="s">
        <v>9</v>
      </c>
      <c r="C61" s="180"/>
      <c r="D61" s="200"/>
      <c r="E61" s="200"/>
      <c r="F61" s="200"/>
      <c r="G61" s="185"/>
      <c r="H61" s="200"/>
      <c r="I61" s="200"/>
      <c r="J61" s="200"/>
    </row>
    <row r="62" spans="1:10" ht="12.75">
      <c r="A62" s="179" t="s">
        <v>149</v>
      </c>
      <c r="B62" s="179" t="s">
        <v>62</v>
      </c>
      <c r="C62" s="180"/>
      <c r="D62" s="200"/>
      <c r="E62" s="200"/>
      <c r="F62" s="200"/>
      <c r="G62" s="185"/>
      <c r="H62" s="200"/>
      <c r="I62" s="200"/>
      <c r="J62" s="200"/>
    </row>
    <row r="63" spans="1:10" ht="12.75">
      <c r="A63" s="179" t="s">
        <v>150</v>
      </c>
      <c r="B63" s="179" t="s">
        <v>10</v>
      </c>
      <c r="C63" s="180"/>
      <c r="D63" s="200"/>
      <c r="E63" s="200"/>
      <c r="F63" s="200"/>
      <c r="G63" s="185"/>
      <c r="H63" s="200"/>
      <c r="I63" s="200"/>
      <c r="J63" s="200"/>
    </row>
    <row r="64" spans="1:10" ht="12.75">
      <c r="A64" s="179" t="s">
        <v>151</v>
      </c>
      <c r="B64" s="179" t="s">
        <v>63</v>
      </c>
      <c r="C64" s="180"/>
      <c r="D64" s="200"/>
      <c r="E64" s="200"/>
      <c r="F64" s="200"/>
      <c r="G64" s="185"/>
      <c r="H64" s="200"/>
      <c r="I64" s="200"/>
      <c r="J64" s="200"/>
    </row>
    <row r="65" spans="1:10" s="195" customFormat="1" ht="12.75">
      <c r="A65" s="179" t="s">
        <v>152</v>
      </c>
      <c r="B65" s="179" t="s">
        <v>64</v>
      </c>
      <c r="C65" s="180"/>
      <c r="D65" s="200"/>
      <c r="E65" s="200"/>
      <c r="F65" s="200"/>
      <c r="G65" s="185"/>
      <c r="H65" s="200"/>
      <c r="I65" s="200"/>
      <c r="J65" s="200"/>
    </row>
    <row r="66" spans="1:10" ht="12.75">
      <c r="A66" s="179" t="s">
        <v>153</v>
      </c>
      <c r="B66" s="179" t="s">
        <v>65</v>
      </c>
      <c r="C66" s="180"/>
      <c r="D66" s="200"/>
      <c r="E66" s="200"/>
      <c r="F66" s="200"/>
      <c r="G66" s="185"/>
      <c r="H66" s="200"/>
      <c r="I66" s="200"/>
      <c r="J66" s="200"/>
    </row>
    <row r="67" spans="1:10" s="195" customFormat="1" ht="12.75">
      <c r="A67" s="179" t="s">
        <v>154</v>
      </c>
      <c r="B67" s="179" t="s">
        <v>11</v>
      </c>
      <c r="C67" s="180"/>
      <c r="D67" s="200"/>
      <c r="E67" s="200"/>
      <c r="F67" s="200"/>
      <c r="G67" s="185"/>
      <c r="H67" s="200"/>
      <c r="I67" s="200"/>
      <c r="J67" s="200"/>
    </row>
    <row r="68" spans="1:10" ht="12.75">
      <c r="A68" s="179" t="s">
        <v>155</v>
      </c>
      <c r="B68" s="179" t="s">
        <v>66</v>
      </c>
      <c r="C68" s="180"/>
      <c r="D68" s="200"/>
      <c r="E68" s="200"/>
      <c r="F68" s="200"/>
      <c r="G68" s="185"/>
      <c r="H68" s="200"/>
      <c r="I68" s="200"/>
      <c r="J68" s="200"/>
    </row>
    <row r="69" spans="1:10" ht="12.75">
      <c r="A69" s="179" t="s">
        <v>156</v>
      </c>
      <c r="B69" s="179" t="s">
        <v>12</v>
      </c>
      <c r="C69" s="180"/>
      <c r="D69" s="200"/>
      <c r="E69" s="200"/>
      <c r="F69" s="200"/>
      <c r="G69" s="185"/>
      <c r="H69" s="200"/>
      <c r="I69" s="200"/>
      <c r="J69" s="200"/>
    </row>
    <row r="70" spans="1:12" ht="12.75">
      <c r="A70" s="179" t="s">
        <v>157</v>
      </c>
      <c r="B70" s="179" t="s">
        <v>67</v>
      </c>
      <c r="C70" s="180"/>
      <c r="D70" s="200"/>
      <c r="E70" s="200"/>
      <c r="F70" s="200"/>
      <c r="G70" s="185"/>
      <c r="H70" s="200"/>
      <c r="I70" s="200"/>
      <c r="J70" s="200"/>
      <c r="L70" s="197"/>
    </row>
    <row r="71" spans="1:12" ht="12.75">
      <c r="A71" s="179" t="s">
        <v>158</v>
      </c>
      <c r="B71" s="179" t="s">
        <v>13</v>
      </c>
      <c r="C71" s="180"/>
      <c r="D71" s="200"/>
      <c r="E71" s="200"/>
      <c r="F71" s="200"/>
      <c r="G71" s="185"/>
      <c r="H71" s="200"/>
      <c r="I71" s="200"/>
      <c r="J71" s="200"/>
      <c r="L71" s="197"/>
    </row>
    <row r="72" spans="1:10" ht="12.75">
      <c r="A72" s="215" t="s">
        <v>68</v>
      </c>
      <c r="B72" s="216"/>
      <c r="C72" s="183"/>
      <c r="D72" s="184">
        <f>SUM(D56:D71)</f>
        <v>0</v>
      </c>
      <c r="E72" s="184">
        <f>SUM(E56:E71)</f>
        <v>0</v>
      </c>
      <c r="F72" s="184">
        <f>SUM(F56:F71)</f>
        <v>0</v>
      </c>
      <c r="G72" s="185"/>
      <c r="H72" s="184">
        <f>SUM(H56:H71)</f>
        <v>0</v>
      </c>
      <c r="I72" s="184">
        <f>SUM(I56:I71)</f>
        <v>0</v>
      </c>
      <c r="J72" s="184">
        <f>SUM(J56:J71)</f>
        <v>0</v>
      </c>
    </row>
    <row r="73" spans="1:10" ht="12.75">
      <c r="A73" s="179" t="s">
        <v>159</v>
      </c>
      <c r="B73" s="179" t="s">
        <v>70</v>
      </c>
      <c r="C73" s="180"/>
      <c r="D73" s="200"/>
      <c r="E73" s="200"/>
      <c r="F73" s="200"/>
      <c r="H73" s="200"/>
      <c r="I73" s="200"/>
      <c r="J73" s="200"/>
    </row>
    <row r="74" spans="1:10" ht="12.75">
      <c r="A74" s="179" t="s">
        <v>160</v>
      </c>
      <c r="B74" s="179" t="s">
        <v>71</v>
      </c>
      <c r="C74" s="180"/>
      <c r="D74" s="200"/>
      <c r="E74" s="200"/>
      <c r="F74" s="200"/>
      <c r="H74" s="200"/>
      <c r="I74" s="200"/>
      <c r="J74" s="200"/>
    </row>
    <row r="75" spans="1:10" ht="12.75">
      <c r="A75" s="179" t="s">
        <v>161</v>
      </c>
      <c r="B75" s="179" t="s">
        <v>72</v>
      </c>
      <c r="C75" s="180"/>
      <c r="D75" s="200"/>
      <c r="E75" s="200"/>
      <c r="F75" s="200"/>
      <c r="H75" s="200"/>
      <c r="I75" s="200"/>
      <c r="J75" s="200"/>
    </row>
    <row r="76" spans="1:10" ht="12.75">
      <c r="A76" s="179" t="s">
        <v>162</v>
      </c>
      <c r="B76" s="179" t="s">
        <v>14</v>
      </c>
      <c r="C76" s="180"/>
      <c r="D76" s="200"/>
      <c r="E76" s="200"/>
      <c r="F76" s="200"/>
      <c r="H76" s="200"/>
      <c r="I76" s="200"/>
      <c r="J76" s="200"/>
    </row>
    <row r="77" spans="1:10" s="195" customFormat="1" ht="12.75">
      <c r="A77" s="179" t="s">
        <v>163</v>
      </c>
      <c r="B77" s="179" t="s">
        <v>69</v>
      </c>
      <c r="C77" s="180"/>
      <c r="D77" s="209"/>
      <c r="E77" s="209"/>
      <c r="F77" s="209"/>
      <c r="G77" s="185"/>
      <c r="H77" s="209"/>
      <c r="I77" s="209"/>
      <c r="J77" s="209"/>
    </row>
    <row r="78" spans="1:10" s="195" customFormat="1" ht="12.75">
      <c r="A78" s="215" t="s">
        <v>73</v>
      </c>
      <c r="B78" s="216"/>
      <c r="C78" s="183"/>
      <c r="D78" s="184">
        <f>SUM(D73:D77)</f>
        <v>0</v>
      </c>
      <c r="E78" s="184">
        <f>SUM(E73:E77)</f>
        <v>0</v>
      </c>
      <c r="F78" s="184">
        <f>SUM(F73:F77)</f>
        <v>0</v>
      </c>
      <c r="G78" s="185"/>
      <c r="H78" s="184">
        <f>SUM(H73:H77)</f>
        <v>0</v>
      </c>
      <c r="I78" s="184">
        <f>SUM(I73:I77)</f>
        <v>0</v>
      </c>
      <c r="J78" s="184">
        <f>SUM(J73:J77)</f>
        <v>0</v>
      </c>
    </row>
    <row r="79" spans="1:10" s="195" customFormat="1" ht="12.75">
      <c r="A79" s="198" t="s">
        <v>192</v>
      </c>
      <c r="B79" s="199" t="s">
        <v>193</v>
      </c>
      <c r="C79" s="180"/>
      <c r="D79" s="200"/>
      <c r="E79" s="200"/>
      <c r="F79" s="200"/>
      <c r="G79" s="185"/>
      <c r="H79" s="200"/>
      <c r="I79" s="200"/>
      <c r="J79" s="200"/>
    </row>
    <row r="80" spans="1:10" s="195" customFormat="1" ht="13.5" thickBot="1">
      <c r="A80" s="217" t="s">
        <v>194</v>
      </c>
      <c r="B80" s="218"/>
      <c r="C80" s="183"/>
      <c r="D80" s="184">
        <f>SUM(D79)</f>
        <v>0</v>
      </c>
      <c r="E80" s="184">
        <f>SUM(E79)</f>
        <v>0</v>
      </c>
      <c r="F80" s="184">
        <f>SUM(F79)</f>
        <v>0</v>
      </c>
      <c r="H80" s="184">
        <f>SUM(H79)</f>
        <v>0</v>
      </c>
      <c r="I80" s="184">
        <f>SUM(I79)</f>
        <v>0</v>
      </c>
      <c r="J80" s="184">
        <f>SUM(J79)</f>
        <v>0</v>
      </c>
    </row>
    <row r="81" spans="1:10" s="206" customFormat="1" ht="16.5" thickBot="1">
      <c r="A81" s="201" t="s">
        <v>195</v>
      </c>
      <c r="B81" s="202" t="s">
        <v>196</v>
      </c>
      <c r="C81" s="203"/>
      <c r="D81" s="204">
        <f>SUM(D46-D49-D55-D72-D78-D80)</f>
        <v>0</v>
      </c>
      <c r="E81" s="204">
        <f>SUM(E46-E49-E55-E72-E78-E80)</f>
        <v>0</v>
      </c>
      <c r="F81" s="204">
        <f>SUM(F46-F49-F55-F72-F78-F80)</f>
        <v>0</v>
      </c>
      <c r="G81" s="205"/>
      <c r="H81" s="204">
        <f>SUM(H46-H49-H55-H72-H78-H80)</f>
        <v>0</v>
      </c>
      <c r="I81" s="204">
        <f>SUM(I46-I49-I55-I72-I78-I80)</f>
        <v>0</v>
      </c>
      <c r="J81" s="204">
        <f>SUM(J46-J49-J55-J72-J78-J80)</f>
        <v>0</v>
      </c>
    </row>
    <row r="82" spans="1:2" ht="12.75">
      <c r="A82" s="178" t="s">
        <v>2</v>
      </c>
      <c r="B82" s="178" t="s">
        <v>0</v>
      </c>
    </row>
    <row r="51010" ht="12.75">
      <c r="A51010" s="178">
        <v>7</v>
      </c>
    </row>
  </sheetData>
  <sheetProtection sheet="1"/>
  <mergeCells count="16">
    <mergeCell ref="A72:B72"/>
    <mergeCell ref="A78:B78"/>
    <mergeCell ref="A80:B80"/>
    <mergeCell ref="A25:B25"/>
    <mergeCell ref="A35:B35"/>
    <mergeCell ref="A36:B36"/>
    <mergeCell ref="A46:B46"/>
    <mergeCell ref="A49:B49"/>
    <mergeCell ref="A55:B55"/>
    <mergeCell ref="C2:J2"/>
    <mergeCell ref="A10:B10"/>
    <mergeCell ref="A17:B17"/>
    <mergeCell ref="A18:B18"/>
    <mergeCell ref="A19:B19"/>
    <mergeCell ref="A22:B22"/>
    <mergeCell ref="H10:U10"/>
  </mergeCells>
  <printOptions/>
  <pageMargins left="0.2" right="0.21" top="0.72" bottom="0.3937007874015748" header="0.5118110236220472" footer="0.5118110236220472"/>
  <pageSetup horizontalDpi="600" verticalDpi="600" orientation="landscape" paperSize="9" scale="85" r:id="rId1"/>
  <headerFooter alignWithMargins="0">
    <oddFooter>&amp;CSide &amp;P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51010"/>
  <sheetViews>
    <sheetView showGridLines="0" zoomScalePageLayoutView="0" workbookViewId="0" topLeftCell="A1">
      <selection activeCell="D5" sqref="D5:F5"/>
    </sheetView>
  </sheetViews>
  <sheetFormatPr defaultColWidth="9.140625" defaultRowHeight="15"/>
  <cols>
    <col min="1" max="1" width="14.28125" style="178" customWidth="1"/>
    <col min="2" max="2" width="38.421875" style="178" customWidth="1"/>
    <col min="3" max="3" width="9.140625" style="207" customWidth="1"/>
    <col min="4" max="4" width="13.57421875" style="182" customWidth="1"/>
    <col min="5" max="5" width="13.140625" style="182" customWidth="1"/>
    <col min="6" max="9" width="14.421875" style="182" customWidth="1"/>
    <col min="10" max="10" width="15.140625" style="182" customWidth="1"/>
    <col min="11" max="16384" width="9.140625" style="178" customWidth="1"/>
  </cols>
  <sheetData>
    <row r="1" spans="1:9" s="169" customFormat="1" ht="15.75">
      <c r="A1" s="166" t="s">
        <v>187</v>
      </c>
      <c r="B1" s="167"/>
      <c r="C1" s="168"/>
      <c r="D1" s="168"/>
      <c r="E1" s="168"/>
      <c r="F1" s="168"/>
      <c r="G1" s="168"/>
      <c r="H1" s="168"/>
      <c r="I1" s="168"/>
    </row>
    <row r="2" spans="1:10" s="169" customFormat="1" ht="15.75">
      <c r="A2" s="166" t="s">
        <v>270</v>
      </c>
      <c r="B2" s="170"/>
      <c r="C2" s="221" t="s">
        <v>15</v>
      </c>
      <c r="D2" s="221"/>
      <c r="E2" s="221"/>
      <c r="F2" s="221"/>
      <c r="G2" s="221"/>
      <c r="H2" s="221"/>
      <c r="I2" s="221"/>
      <c r="J2" s="221"/>
    </row>
    <row r="3" spans="2:10" s="169" customFormat="1" ht="15.75">
      <c r="B3" s="170"/>
      <c r="C3" s="168"/>
      <c r="D3" s="168"/>
      <c r="E3" s="168"/>
      <c r="F3" s="168"/>
      <c r="G3" s="168"/>
      <c r="H3" s="168"/>
      <c r="I3" s="168"/>
      <c r="J3" s="171" t="s">
        <v>130</v>
      </c>
    </row>
    <row r="4" spans="2:10" s="169" customFormat="1" ht="15.75">
      <c r="B4" s="166" t="s">
        <v>16</v>
      </c>
      <c r="C4" s="167"/>
      <c r="D4" s="168"/>
      <c r="E4" s="172" t="s">
        <v>79</v>
      </c>
      <c r="F4" s="168"/>
      <c r="G4" s="168"/>
      <c r="H4" s="168"/>
      <c r="I4" s="172"/>
      <c r="J4" s="168"/>
    </row>
    <row r="5" spans="1:10" ht="12.75">
      <c r="A5" s="173" t="s">
        <v>186</v>
      </c>
      <c r="B5" s="173" t="s">
        <v>17</v>
      </c>
      <c r="C5" s="174" t="s">
        <v>110</v>
      </c>
      <c r="D5" s="175" t="s">
        <v>277</v>
      </c>
      <c r="E5" s="175" t="s">
        <v>278</v>
      </c>
      <c r="F5" s="175" t="s">
        <v>276</v>
      </c>
      <c r="G5" s="176"/>
      <c r="H5" s="176"/>
      <c r="I5" s="176"/>
      <c r="J5" s="177"/>
    </row>
    <row r="6" spans="1:10" ht="12.75">
      <c r="A6" s="179" t="s">
        <v>164</v>
      </c>
      <c r="B6" s="179" t="s">
        <v>25</v>
      </c>
      <c r="C6" s="180"/>
      <c r="D6" s="200"/>
      <c r="E6" s="200"/>
      <c r="F6" s="200"/>
      <c r="G6" s="176"/>
      <c r="H6" s="176"/>
      <c r="I6" s="176"/>
      <c r="J6" s="178"/>
    </row>
    <row r="7" spans="1:10" ht="12.75">
      <c r="A7" s="179" t="s">
        <v>165</v>
      </c>
      <c r="B7" s="179" t="s">
        <v>42</v>
      </c>
      <c r="C7" s="180"/>
      <c r="D7" s="200"/>
      <c r="E7" s="200"/>
      <c r="F7" s="200"/>
      <c r="J7" s="178"/>
    </row>
    <row r="8" spans="1:10" ht="12.75">
      <c r="A8" s="179" t="s">
        <v>166</v>
      </c>
      <c r="B8" s="179" t="s">
        <v>43</v>
      </c>
      <c r="C8" s="180"/>
      <c r="D8" s="200"/>
      <c r="E8" s="200"/>
      <c r="F8" s="200"/>
      <c r="J8" s="178"/>
    </row>
    <row r="9" spans="1:10" ht="13.5" thickBot="1">
      <c r="A9" s="179" t="s">
        <v>167</v>
      </c>
      <c r="B9" s="179" t="s">
        <v>26</v>
      </c>
      <c r="C9" s="180"/>
      <c r="D9" s="200"/>
      <c r="E9" s="200"/>
      <c r="F9" s="200"/>
      <c r="J9" s="178"/>
    </row>
    <row r="10" spans="1:21" ht="16.5" thickBot="1">
      <c r="A10" s="215" t="s">
        <v>18</v>
      </c>
      <c r="B10" s="216"/>
      <c r="C10" s="183"/>
      <c r="D10" s="184">
        <f>SUM(D6:D9)</f>
        <v>0</v>
      </c>
      <c r="E10" s="184">
        <f>SUM(E6:E9)</f>
        <v>0</v>
      </c>
      <c r="F10" s="184">
        <f>SUM(F6:F9)</f>
        <v>0</v>
      </c>
      <c r="G10" s="185"/>
      <c r="H10" s="222" t="str">
        <f>IF(OR(ISERROR(Rating!D21),ISERROR(Rating_Bud!D21)),"Ikke tilstrekkelig utfylt skjema!","Skjemaet er tilstrekkelig utfylt for å avgi ratingscore, men alle kolonner (i både balansen og resultatregnskapet) skal fylles ut")</f>
        <v>Ikke tilstrekkelig utfylt skjema!</v>
      </c>
      <c r="I10" s="223"/>
      <c r="J10" s="223"/>
      <c r="K10" s="223"/>
      <c r="L10" s="223"/>
      <c r="M10" s="223"/>
      <c r="N10" s="223"/>
      <c r="O10" s="223"/>
      <c r="P10" s="223"/>
      <c r="Q10" s="223"/>
      <c r="R10" s="223"/>
      <c r="S10" s="223"/>
      <c r="T10" s="223"/>
      <c r="U10" s="224"/>
    </row>
    <row r="11" spans="1:10" ht="12.75">
      <c r="A11" s="179" t="s">
        <v>168</v>
      </c>
      <c r="B11" s="179" t="s">
        <v>29</v>
      </c>
      <c r="C11" s="186">
        <v>1</v>
      </c>
      <c r="D11" s="200"/>
      <c r="E11" s="200"/>
      <c r="F11" s="200"/>
      <c r="G11" s="185"/>
      <c r="H11" s="185"/>
      <c r="I11" s="185"/>
      <c r="J11" s="178"/>
    </row>
    <row r="12" spans="1:10" ht="12.75">
      <c r="A12" s="179" t="s">
        <v>169</v>
      </c>
      <c r="B12" s="179" t="s">
        <v>30</v>
      </c>
      <c r="C12" s="186">
        <v>2</v>
      </c>
      <c r="D12" s="200"/>
      <c r="E12" s="200"/>
      <c r="F12" s="200"/>
      <c r="G12" s="185"/>
      <c r="H12" s="185"/>
      <c r="I12" s="185"/>
      <c r="J12" s="178"/>
    </row>
    <row r="13" spans="1:10" ht="12.75">
      <c r="A13" s="179" t="s">
        <v>170</v>
      </c>
      <c r="B13" s="179" t="s">
        <v>44</v>
      </c>
      <c r="C13" s="186"/>
      <c r="D13" s="200"/>
      <c r="E13" s="200"/>
      <c r="F13" s="200"/>
      <c r="G13" s="185"/>
      <c r="H13" s="185"/>
      <c r="I13" s="185"/>
      <c r="J13" s="178"/>
    </row>
    <row r="14" spans="1:10" ht="12.75">
      <c r="A14" s="179" t="s">
        <v>171</v>
      </c>
      <c r="B14" s="179" t="s">
        <v>45</v>
      </c>
      <c r="C14" s="186">
        <v>3</v>
      </c>
      <c r="D14" s="200"/>
      <c r="E14" s="200"/>
      <c r="F14" s="200"/>
      <c r="G14" s="185"/>
      <c r="H14" s="185"/>
      <c r="I14" s="185"/>
      <c r="J14" s="178"/>
    </row>
    <row r="15" spans="1:10" ht="12.75">
      <c r="A15" s="179" t="s">
        <v>172</v>
      </c>
      <c r="B15" s="179" t="s">
        <v>28</v>
      </c>
      <c r="C15" s="186"/>
      <c r="D15" s="200"/>
      <c r="E15" s="200"/>
      <c r="F15" s="200"/>
      <c r="G15" s="185"/>
      <c r="H15" s="185"/>
      <c r="I15" s="185"/>
      <c r="J15" s="178"/>
    </row>
    <row r="16" spans="1:10" ht="12.75">
      <c r="A16" s="179" t="s">
        <v>173</v>
      </c>
      <c r="B16" s="179" t="s">
        <v>27</v>
      </c>
      <c r="C16" s="186">
        <v>4</v>
      </c>
      <c r="D16" s="200"/>
      <c r="E16" s="200"/>
      <c r="F16" s="200"/>
      <c r="G16" s="185"/>
      <c r="H16" s="185"/>
      <c r="I16" s="185"/>
      <c r="J16" s="178"/>
    </row>
    <row r="17" spans="1:10" ht="12.75">
      <c r="A17" s="215" t="s">
        <v>19</v>
      </c>
      <c r="B17" s="216"/>
      <c r="C17" s="183"/>
      <c r="D17" s="184">
        <f>SUM(D11:D16)</f>
        <v>0</v>
      </c>
      <c r="E17" s="184">
        <f>SUM(E11:E16)</f>
        <v>0</v>
      </c>
      <c r="F17" s="184">
        <f>SUM(F11:F16)</f>
        <v>0</v>
      </c>
      <c r="G17" s="185"/>
      <c r="H17" s="185"/>
      <c r="I17" s="185"/>
      <c r="J17" s="178"/>
    </row>
    <row r="18" spans="1:10" ht="12.75">
      <c r="A18" s="215" t="s">
        <v>20</v>
      </c>
      <c r="B18" s="216"/>
      <c r="C18" s="183"/>
      <c r="D18" s="184">
        <f>SUM(D10+D17)</f>
        <v>0</v>
      </c>
      <c r="E18" s="184">
        <f>SUM(E10+E17)</f>
        <v>0</v>
      </c>
      <c r="F18" s="184">
        <f>SUM(F10+F17)</f>
        <v>0</v>
      </c>
      <c r="G18" s="185"/>
      <c r="H18" s="185"/>
      <c r="I18" s="185"/>
      <c r="J18" s="178"/>
    </row>
    <row r="19" spans="1:10" ht="12.75">
      <c r="A19" s="219" t="s">
        <v>21</v>
      </c>
      <c r="B19" s="220"/>
      <c r="C19" s="174"/>
      <c r="D19" s="187"/>
      <c r="E19" s="188"/>
      <c r="F19" s="187"/>
      <c r="G19" s="176"/>
      <c r="H19" s="176"/>
      <c r="I19" s="176"/>
      <c r="J19" s="178"/>
    </row>
    <row r="20" spans="1:10" ht="12.75">
      <c r="A20" s="179" t="s">
        <v>174</v>
      </c>
      <c r="B20" s="179" t="s">
        <v>31</v>
      </c>
      <c r="C20" s="186"/>
      <c r="D20" s="200"/>
      <c r="E20" s="208"/>
      <c r="F20" s="200"/>
      <c r="J20" s="178"/>
    </row>
    <row r="21" spans="1:10" ht="12.75">
      <c r="A21" s="179" t="s">
        <v>175</v>
      </c>
      <c r="B21" s="179" t="s">
        <v>46</v>
      </c>
      <c r="C21" s="186"/>
      <c r="D21" s="200"/>
      <c r="E21" s="208"/>
      <c r="F21" s="200"/>
      <c r="J21" s="178"/>
    </row>
    <row r="22" spans="1:10" ht="12.75">
      <c r="A22" s="215" t="s">
        <v>22</v>
      </c>
      <c r="B22" s="216" t="s">
        <v>22</v>
      </c>
      <c r="C22" s="183"/>
      <c r="D22" s="184">
        <f>SUM(D20:D21)</f>
        <v>0</v>
      </c>
      <c r="E22" s="184">
        <f>SUM(E20:E21)</f>
        <v>0</v>
      </c>
      <c r="F22" s="184">
        <f>SUM(F20:F21)</f>
        <v>0</v>
      </c>
      <c r="G22" s="185"/>
      <c r="H22" s="185"/>
      <c r="I22" s="185"/>
      <c r="J22" s="178"/>
    </row>
    <row r="23" spans="1:10" ht="12.75">
      <c r="A23" s="179" t="s">
        <v>176</v>
      </c>
      <c r="B23" s="179" t="s">
        <v>32</v>
      </c>
      <c r="C23" s="186">
        <v>5</v>
      </c>
      <c r="D23" s="209"/>
      <c r="E23" s="209"/>
      <c r="F23" s="209"/>
      <c r="G23" s="185"/>
      <c r="H23" s="185"/>
      <c r="I23" s="185"/>
      <c r="J23" s="178"/>
    </row>
    <row r="24" spans="1:10" ht="12.75">
      <c r="A24" s="179" t="s">
        <v>177</v>
      </c>
      <c r="B24" s="179" t="s">
        <v>34</v>
      </c>
      <c r="C24" s="186">
        <v>6</v>
      </c>
      <c r="D24" s="200"/>
      <c r="E24" s="200"/>
      <c r="F24" s="200"/>
      <c r="H24" s="178"/>
      <c r="J24" s="178"/>
    </row>
    <row r="25" spans="1:10" ht="12.75">
      <c r="A25" s="215" t="s">
        <v>190</v>
      </c>
      <c r="B25" s="216" t="s">
        <v>47</v>
      </c>
      <c r="C25" s="183"/>
      <c r="D25" s="184">
        <f>SUM(D23:D24)</f>
        <v>0</v>
      </c>
      <c r="E25" s="184">
        <f>SUM(E23:E24)</f>
        <v>0</v>
      </c>
      <c r="F25" s="184">
        <f>SUM(F23:F24)</f>
        <v>0</v>
      </c>
      <c r="H25" s="178"/>
      <c r="J25" s="178"/>
    </row>
    <row r="26" spans="1:10" ht="12.75">
      <c r="A26" s="179" t="s">
        <v>178</v>
      </c>
      <c r="B26" s="179" t="s">
        <v>48</v>
      </c>
      <c r="C26" s="186">
        <v>7</v>
      </c>
      <c r="D26" s="200"/>
      <c r="E26" s="200"/>
      <c r="F26" s="200"/>
      <c r="J26" s="178"/>
    </row>
    <row r="27" spans="1:10" ht="12.75">
      <c r="A27" s="179" t="s">
        <v>179</v>
      </c>
      <c r="B27" s="179" t="s">
        <v>33</v>
      </c>
      <c r="C27" s="186"/>
      <c r="D27" s="200"/>
      <c r="E27" s="200"/>
      <c r="F27" s="200"/>
      <c r="J27" s="178"/>
    </row>
    <row r="28" spans="1:10" ht="12.75">
      <c r="A28" s="179" t="s">
        <v>179</v>
      </c>
      <c r="B28" s="179" t="s">
        <v>35</v>
      </c>
      <c r="C28" s="186"/>
      <c r="D28" s="200"/>
      <c r="E28" s="200"/>
      <c r="F28" s="200"/>
      <c r="J28" s="178"/>
    </row>
    <row r="29" spans="1:10" ht="12.75">
      <c r="A29" s="179" t="s">
        <v>180</v>
      </c>
      <c r="B29" s="179" t="s">
        <v>4</v>
      </c>
      <c r="C29" s="186"/>
      <c r="D29" s="200"/>
      <c r="E29" s="200"/>
      <c r="F29" s="200"/>
      <c r="J29" s="178"/>
    </row>
    <row r="30" spans="1:10" ht="12.75">
      <c r="A30" s="179" t="s">
        <v>181</v>
      </c>
      <c r="B30" s="179" t="s">
        <v>36</v>
      </c>
      <c r="C30" s="186"/>
      <c r="D30" s="200"/>
      <c r="E30" s="200"/>
      <c r="F30" s="200"/>
      <c r="J30" s="178"/>
    </row>
    <row r="31" spans="1:10" ht="12.75">
      <c r="A31" s="179" t="s">
        <v>182</v>
      </c>
      <c r="B31" s="179" t="s">
        <v>49</v>
      </c>
      <c r="C31" s="186">
        <v>8</v>
      </c>
      <c r="D31" s="200"/>
      <c r="E31" s="200"/>
      <c r="F31" s="200"/>
      <c r="J31" s="178"/>
    </row>
    <row r="32" spans="1:10" ht="12.75">
      <c r="A32" s="179" t="s">
        <v>183</v>
      </c>
      <c r="B32" s="179" t="s">
        <v>50</v>
      </c>
      <c r="C32" s="186">
        <v>9</v>
      </c>
      <c r="D32" s="200"/>
      <c r="E32" s="200"/>
      <c r="F32" s="200"/>
      <c r="J32" s="178"/>
    </row>
    <row r="33" spans="1:10" ht="12.75">
      <c r="A33" s="179" t="s">
        <v>184</v>
      </c>
      <c r="B33" s="179" t="s">
        <v>37</v>
      </c>
      <c r="C33" s="186"/>
      <c r="D33" s="200"/>
      <c r="E33" s="200"/>
      <c r="F33" s="200"/>
      <c r="J33" s="178"/>
    </row>
    <row r="34" spans="1:10" ht="12.75">
      <c r="A34" s="179" t="s">
        <v>185</v>
      </c>
      <c r="B34" s="179" t="s">
        <v>1</v>
      </c>
      <c r="C34" s="186">
        <v>10</v>
      </c>
      <c r="D34" s="200"/>
      <c r="E34" s="200"/>
      <c r="F34" s="200"/>
      <c r="J34" s="178"/>
    </row>
    <row r="35" spans="1:10" ht="12.75">
      <c r="A35" s="215" t="s">
        <v>23</v>
      </c>
      <c r="B35" s="216"/>
      <c r="C35" s="183"/>
      <c r="D35" s="184">
        <f>SUM(D26:D34)</f>
        <v>0</v>
      </c>
      <c r="E35" s="184">
        <f>SUM(E26:E34)</f>
        <v>0</v>
      </c>
      <c r="F35" s="184">
        <f>SUM(F26:F34)</f>
        <v>0</v>
      </c>
      <c r="G35" s="185"/>
      <c r="H35" s="185"/>
      <c r="I35" s="185"/>
      <c r="J35" s="178"/>
    </row>
    <row r="36" spans="1:10" ht="12.75">
      <c r="A36" s="215" t="s">
        <v>191</v>
      </c>
      <c r="B36" s="216"/>
      <c r="C36" s="183"/>
      <c r="D36" s="184">
        <f>SUM(D22+D25+D35)</f>
        <v>0</v>
      </c>
      <c r="E36" s="184">
        <f>SUM(E22+E25+E35)</f>
        <v>0</v>
      </c>
      <c r="F36" s="184">
        <f>SUM(F22+F25+F35)</f>
        <v>0</v>
      </c>
      <c r="G36" s="185"/>
      <c r="H36" s="185"/>
      <c r="I36" s="185"/>
      <c r="J36" s="178"/>
    </row>
    <row r="37" spans="1:9" s="169" customFormat="1" ht="15.75">
      <c r="A37" s="166" t="s">
        <v>24</v>
      </c>
      <c r="B37" s="167"/>
      <c r="C37" s="168"/>
      <c r="D37" s="172"/>
      <c r="E37" s="168"/>
      <c r="F37" s="168"/>
      <c r="G37" s="168"/>
      <c r="H37" s="190" t="s">
        <v>78</v>
      </c>
      <c r="I37" s="191"/>
    </row>
    <row r="38" spans="1:10" s="195" customFormat="1" ht="12.75">
      <c r="A38" s="173" t="s">
        <v>186</v>
      </c>
      <c r="B38" s="192" t="s">
        <v>38</v>
      </c>
      <c r="C38" s="193"/>
      <c r="D38" s="175" t="s">
        <v>277</v>
      </c>
      <c r="E38" s="175" t="s">
        <v>278</v>
      </c>
      <c r="F38" s="175" t="s">
        <v>276</v>
      </c>
      <c r="G38" s="185"/>
      <c r="H38" s="175" t="s">
        <v>279</v>
      </c>
      <c r="I38" s="175" t="s">
        <v>280</v>
      </c>
      <c r="J38" s="194" t="s">
        <v>281</v>
      </c>
    </row>
    <row r="39" spans="1:10" s="195" customFormat="1" ht="12.75">
      <c r="A39" s="196" t="s">
        <v>131</v>
      </c>
      <c r="B39" s="179" t="s">
        <v>76</v>
      </c>
      <c r="C39" s="180"/>
      <c r="D39" s="200"/>
      <c r="E39" s="200"/>
      <c r="F39" s="200"/>
      <c r="G39" s="185"/>
      <c r="H39" s="200"/>
      <c r="I39" s="200"/>
      <c r="J39" s="200"/>
    </row>
    <row r="40" spans="1:10" s="195" customFormat="1" ht="12.75">
      <c r="A40" s="196" t="s">
        <v>132</v>
      </c>
      <c r="B40" s="179" t="s">
        <v>74</v>
      </c>
      <c r="C40" s="180"/>
      <c r="D40" s="200"/>
      <c r="E40" s="200"/>
      <c r="F40" s="200"/>
      <c r="G40" s="185"/>
      <c r="H40" s="200"/>
      <c r="I40" s="200"/>
      <c r="J40" s="200"/>
    </row>
    <row r="41" spans="1:10" s="195" customFormat="1" ht="12.75">
      <c r="A41" s="196" t="s">
        <v>133</v>
      </c>
      <c r="B41" s="179" t="s">
        <v>75</v>
      </c>
      <c r="C41" s="180"/>
      <c r="D41" s="200"/>
      <c r="E41" s="200"/>
      <c r="F41" s="200"/>
      <c r="G41" s="185"/>
      <c r="H41" s="200"/>
      <c r="I41" s="200"/>
      <c r="J41" s="200"/>
    </row>
    <row r="42" spans="1:10" s="195" customFormat="1" ht="12.75">
      <c r="A42" s="196" t="s">
        <v>51</v>
      </c>
      <c r="B42" s="179" t="s">
        <v>77</v>
      </c>
      <c r="C42" s="180"/>
      <c r="D42" s="200"/>
      <c r="E42" s="200"/>
      <c r="F42" s="200"/>
      <c r="G42" s="185"/>
      <c r="H42" s="200"/>
      <c r="I42" s="200"/>
      <c r="J42" s="200"/>
    </row>
    <row r="43" spans="1:10" ht="12.75">
      <c r="A43" s="196" t="s">
        <v>134</v>
      </c>
      <c r="B43" s="179" t="s">
        <v>40</v>
      </c>
      <c r="C43" s="180"/>
      <c r="D43" s="200"/>
      <c r="E43" s="200"/>
      <c r="F43" s="200"/>
      <c r="G43" s="185"/>
      <c r="H43" s="200"/>
      <c r="I43" s="200"/>
      <c r="J43" s="200"/>
    </row>
    <row r="44" spans="1:10" s="195" customFormat="1" ht="12.75">
      <c r="A44" s="196" t="s">
        <v>135</v>
      </c>
      <c r="B44" s="179" t="s">
        <v>3</v>
      </c>
      <c r="C44" s="180"/>
      <c r="D44" s="200"/>
      <c r="E44" s="200"/>
      <c r="F44" s="200"/>
      <c r="G44" s="185"/>
      <c r="H44" s="200"/>
      <c r="I44" s="200"/>
      <c r="J44" s="200"/>
    </row>
    <row r="45" spans="1:10" s="195" customFormat="1" ht="12.75">
      <c r="A45" s="196" t="s">
        <v>136</v>
      </c>
      <c r="B45" s="179" t="s">
        <v>39</v>
      </c>
      <c r="C45" s="180"/>
      <c r="D45" s="200"/>
      <c r="E45" s="200"/>
      <c r="F45" s="200"/>
      <c r="G45" s="185"/>
      <c r="H45" s="200"/>
      <c r="I45" s="200"/>
      <c r="J45" s="200"/>
    </row>
    <row r="46" spans="1:10" s="195" customFormat="1" ht="12.75">
      <c r="A46" s="215" t="s">
        <v>52</v>
      </c>
      <c r="B46" s="216"/>
      <c r="C46" s="183"/>
      <c r="D46" s="184">
        <f>SUM(D39:D45)</f>
        <v>0</v>
      </c>
      <c r="E46" s="184">
        <f>SUM(E39:E45)</f>
        <v>0</v>
      </c>
      <c r="F46" s="184">
        <f>SUM(F39:F45)</f>
        <v>0</v>
      </c>
      <c r="G46" s="185"/>
      <c r="H46" s="184">
        <f>SUM(H39:H45)</f>
        <v>0</v>
      </c>
      <c r="I46" s="184">
        <f>SUM(I39:I45)</f>
        <v>0</v>
      </c>
      <c r="J46" s="184">
        <f>SUM(J39:J45)</f>
        <v>0</v>
      </c>
    </row>
    <row r="47" spans="1:10" s="195" customFormat="1" ht="12.75">
      <c r="A47" s="173" t="s">
        <v>186</v>
      </c>
      <c r="B47" s="173" t="s">
        <v>41</v>
      </c>
      <c r="C47" s="174"/>
      <c r="D47" s="175" t="s">
        <v>277</v>
      </c>
      <c r="E47" s="175" t="s">
        <v>278</v>
      </c>
      <c r="F47" s="175" t="s">
        <v>276</v>
      </c>
      <c r="G47" s="185"/>
      <c r="H47" s="175" t="s">
        <v>279</v>
      </c>
      <c r="I47" s="175" t="s">
        <v>280</v>
      </c>
      <c r="J47" s="194" t="s">
        <v>281</v>
      </c>
    </row>
    <row r="48" spans="1:10" s="195" customFormat="1" ht="12.75">
      <c r="A48" s="179" t="s">
        <v>137</v>
      </c>
      <c r="B48" s="179" t="s">
        <v>53</v>
      </c>
      <c r="C48" s="180"/>
      <c r="D48" s="200"/>
      <c r="E48" s="210"/>
      <c r="F48" s="200"/>
      <c r="G48" s="185"/>
      <c r="H48" s="200"/>
      <c r="I48" s="200"/>
      <c r="J48" s="200"/>
    </row>
    <row r="49" spans="1:10" ht="12.75">
      <c r="A49" s="215" t="s">
        <v>54</v>
      </c>
      <c r="B49" s="216"/>
      <c r="C49" s="183"/>
      <c r="D49" s="184">
        <f>SUM(D48)</f>
        <v>0</v>
      </c>
      <c r="E49" s="184">
        <f>SUM(E48)</f>
        <v>0</v>
      </c>
      <c r="F49" s="184">
        <f>SUM(F48)</f>
        <v>0</v>
      </c>
      <c r="H49" s="184">
        <f>SUM(H48)</f>
        <v>0</v>
      </c>
      <c r="I49" s="184">
        <f>SUM(I48)</f>
        <v>0</v>
      </c>
      <c r="J49" s="184">
        <f>SUM(J48)</f>
        <v>0</v>
      </c>
    </row>
    <row r="50" spans="1:10" ht="12.75">
      <c r="A50" s="179" t="s">
        <v>138</v>
      </c>
      <c r="B50" s="179" t="s">
        <v>55</v>
      </c>
      <c r="C50" s="180"/>
      <c r="D50" s="200"/>
      <c r="E50" s="200"/>
      <c r="F50" s="200"/>
      <c r="H50" s="200"/>
      <c r="I50" s="200"/>
      <c r="J50" s="200"/>
    </row>
    <row r="51" spans="1:10" ht="12.75">
      <c r="A51" s="179" t="s">
        <v>139</v>
      </c>
      <c r="B51" s="179" t="s">
        <v>56</v>
      </c>
      <c r="C51" s="180"/>
      <c r="D51" s="200"/>
      <c r="E51" s="200"/>
      <c r="F51" s="200"/>
      <c r="H51" s="200"/>
      <c r="I51" s="200"/>
      <c r="J51" s="200"/>
    </row>
    <row r="52" spans="1:10" ht="12.75">
      <c r="A52" s="179" t="s">
        <v>140</v>
      </c>
      <c r="B52" s="179" t="s">
        <v>5</v>
      </c>
      <c r="C52" s="180"/>
      <c r="D52" s="200"/>
      <c r="E52" s="200"/>
      <c r="F52" s="200"/>
      <c r="H52" s="200"/>
      <c r="I52" s="200"/>
      <c r="J52" s="200"/>
    </row>
    <row r="53" spans="1:10" ht="12.75">
      <c r="A53" s="179" t="s">
        <v>141</v>
      </c>
      <c r="B53" s="179" t="s">
        <v>57</v>
      </c>
      <c r="C53" s="180"/>
      <c r="D53" s="200"/>
      <c r="E53" s="200"/>
      <c r="F53" s="200"/>
      <c r="H53" s="200"/>
      <c r="I53" s="200"/>
      <c r="J53" s="200"/>
    </row>
    <row r="54" spans="1:10" ht="12.75">
      <c r="A54" s="179" t="s">
        <v>142</v>
      </c>
      <c r="B54" s="179" t="s">
        <v>58</v>
      </c>
      <c r="C54" s="180"/>
      <c r="D54" s="200"/>
      <c r="E54" s="200"/>
      <c r="F54" s="200"/>
      <c r="H54" s="200"/>
      <c r="I54" s="200"/>
      <c r="J54" s="200"/>
    </row>
    <row r="55" spans="1:10" ht="12.75">
      <c r="A55" s="215" t="s">
        <v>59</v>
      </c>
      <c r="B55" s="216"/>
      <c r="C55" s="183"/>
      <c r="D55" s="184">
        <f>SUM(D50:D54)</f>
        <v>0</v>
      </c>
      <c r="E55" s="184">
        <f>SUM(E50:E54)</f>
        <v>0</v>
      </c>
      <c r="F55" s="184">
        <f>SUM(F50:F54)</f>
        <v>0</v>
      </c>
      <c r="H55" s="184">
        <f>SUM(H50:H54)</f>
        <v>0</v>
      </c>
      <c r="I55" s="184">
        <f>SUM(I50:I54)</f>
        <v>0</v>
      </c>
      <c r="J55" s="184">
        <f>SUM(J50:J54)</f>
        <v>0</v>
      </c>
    </row>
    <row r="56" spans="1:10" s="195" customFormat="1" ht="12.75">
      <c r="A56" s="179" t="s">
        <v>143</v>
      </c>
      <c r="B56" s="179" t="s">
        <v>6</v>
      </c>
      <c r="C56" s="180"/>
      <c r="D56" s="200"/>
      <c r="E56" s="200"/>
      <c r="F56" s="200"/>
      <c r="G56" s="185"/>
      <c r="H56" s="200"/>
      <c r="I56" s="200"/>
      <c r="J56" s="200"/>
    </row>
    <row r="57" spans="1:10" ht="12.75">
      <c r="A57" s="179" t="s">
        <v>144</v>
      </c>
      <c r="B57" s="179" t="s">
        <v>60</v>
      </c>
      <c r="C57" s="180"/>
      <c r="D57" s="200"/>
      <c r="E57" s="200"/>
      <c r="F57" s="200"/>
      <c r="G57" s="185"/>
      <c r="H57" s="200"/>
      <c r="I57" s="200"/>
      <c r="J57" s="200"/>
    </row>
    <row r="58" spans="1:10" s="195" customFormat="1" ht="12.75">
      <c r="A58" s="179" t="s">
        <v>145</v>
      </c>
      <c r="B58" s="179" t="s">
        <v>7</v>
      </c>
      <c r="C58" s="180"/>
      <c r="D58" s="200"/>
      <c r="E58" s="200"/>
      <c r="F58" s="200"/>
      <c r="G58" s="185"/>
      <c r="H58" s="200"/>
      <c r="I58" s="200"/>
      <c r="J58" s="200"/>
    </row>
    <row r="59" spans="1:10" s="195" customFormat="1" ht="12.75">
      <c r="A59" s="179" t="s">
        <v>146</v>
      </c>
      <c r="B59" s="179" t="s">
        <v>8</v>
      </c>
      <c r="C59" s="180"/>
      <c r="D59" s="200"/>
      <c r="E59" s="200"/>
      <c r="F59" s="200"/>
      <c r="G59" s="185"/>
      <c r="H59" s="200"/>
      <c r="I59" s="200"/>
      <c r="J59" s="200"/>
    </row>
    <row r="60" spans="1:10" s="195" customFormat="1" ht="12.75">
      <c r="A60" s="179" t="s">
        <v>147</v>
      </c>
      <c r="B60" s="179" t="s">
        <v>61</v>
      </c>
      <c r="C60" s="180"/>
      <c r="D60" s="200"/>
      <c r="E60" s="200"/>
      <c r="F60" s="200"/>
      <c r="G60" s="185"/>
      <c r="H60" s="200"/>
      <c r="I60" s="200"/>
      <c r="J60" s="200"/>
    </row>
    <row r="61" spans="1:10" ht="12.75">
      <c r="A61" s="179" t="s">
        <v>148</v>
      </c>
      <c r="B61" s="179" t="s">
        <v>9</v>
      </c>
      <c r="C61" s="180"/>
      <c r="D61" s="200"/>
      <c r="E61" s="200"/>
      <c r="F61" s="200"/>
      <c r="G61" s="185"/>
      <c r="H61" s="200"/>
      <c r="I61" s="200"/>
      <c r="J61" s="200"/>
    </row>
    <row r="62" spans="1:10" ht="12.75">
      <c r="A62" s="179" t="s">
        <v>149</v>
      </c>
      <c r="B62" s="179" t="s">
        <v>62</v>
      </c>
      <c r="C62" s="180"/>
      <c r="D62" s="200"/>
      <c r="E62" s="200"/>
      <c r="F62" s="200"/>
      <c r="G62" s="185"/>
      <c r="H62" s="200"/>
      <c r="I62" s="200"/>
      <c r="J62" s="200"/>
    </row>
    <row r="63" spans="1:10" ht="12.75">
      <c r="A63" s="179" t="s">
        <v>150</v>
      </c>
      <c r="B63" s="179" t="s">
        <v>10</v>
      </c>
      <c r="C63" s="180"/>
      <c r="D63" s="200"/>
      <c r="E63" s="200"/>
      <c r="F63" s="200"/>
      <c r="G63" s="185"/>
      <c r="H63" s="200"/>
      <c r="I63" s="200"/>
      <c r="J63" s="200"/>
    </row>
    <row r="64" spans="1:10" ht="12.75">
      <c r="A64" s="179" t="s">
        <v>151</v>
      </c>
      <c r="B64" s="179" t="s">
        <v>63</v>
      </c>
      <c r="C64" s="180"/>
      <c r="D64" s="200"/>
      <c r="E64" s="200"/>
      <c r="F64" s="200"/>
      <c r="G64" s="185"/>
      <c r="H64" s="200"/>
      <c r="I64" s="200"/>
      <c r="J64" s="200"/>
    </row>
    <row r="65" spans="1:10" s="195" customFormat="1" ht="12.75">
      <c r="A65" s="179" t="s">
        <v>152</v>
      </c>
      <c r="B65" s="179" t="s">
        <v>64</v>
      </c>
      <c r="C65" s="180"/>
      <c r="D65" s="200"/>
      <c r="E65" s="200"/>
      <c r="F65" s="200"/>
      <c r="G65" s="185"/>
      <c r="H65" s="200"/>
      <c r="I65" s="200"/>
      <c r="J65" s="200"/>
    </row>
    <row r="66" spans="1:10" ht="12.75">
      <c r="A66" s="179" t="s">
        <v>153</v>
      </c>
      <c r="B66" s="179" t="s">
        <v>65</v>
      </c>
      <c r="C66" s="180"/>
      <c r="D66" s="200"/>
      <c r="E66" s="200"/>
      <c r="F66" s="200"/>
      <c r="G66" s="185"/>
      <c r="H66" s="200"/>
      <c r="I66" s="200"/>
      <c r="J66" s="200"/>
    </row>
    <row r="67" spans="1:10" s="195" customFormat="1" ht="12.75">
      <c r="A67" s="179" t="s">
        <v>154</v>
      </c>
      <c r="B67" s="179" t="s">
        <v>11</v>
      </c>
      <c r="C67" s="180"/>
      <c r="D67" s="200"/>
      <c r="E67" s="200"/>
      <c r="F67" s="200"/>
      <c r="G67" s="185"/>
      <c r="H67" s="200"/>
      <c r="I67" s="200"/>
      <c r="J67" s="200"/>
    </row>
    <row r="68" spans="1:10" ht="12.75">
      <c r="A68" s="179" t="s">
        <v>155</v>
      </c>
      <c r="B68" s="179" t="s">
        <v>66</v>
      </c>
      <c r="C68" s="180"/>
      <c r="D68" s="200"/>
      <c r="E68" s="200"/>
      <c r="F68" s="200"/>
      <c r="G68" s="185"/>
      <c r="H68" s="200"/>
      <c r="I68" s="200"/>
      <c r="J68" s="200"/>
    </row>
    <row r="69" spans="1:10" ht="12.75">
      <c r="A69" s="179" t="s">
        <v>156</v>
      </c>
      <c r="B69" s="179" t="s">
        <v>12</v>
      </c>
      <c r="C69" s="180"/>
      <c r="D69" s="200"/>
      <c r="E69" s="200"/>
      <c r="F69" s="200"/>
      <c r="G69" s="185"/>
      <c r="H69" s="200"/>
      <c r="I69" s="200"/>
      <c r="J69" s="200"/>
    </row>
    <row r="70" spans="1:12" ht="12.75">
      <c r="A70" s="179" t="s">
        <v>157</v>
      </c>
      <c r="B70" s="179" t="s">
        <v>67</v>
      </c>
      <c r="C70" s="180"/>
      <c r="D70" s="200"/>
      <c r="E70" s="200"/>
      <c r="F70" s="200"/>
      <c r="G70" s="185"/>
      <c r="H70" s="200"/>
      <c r="I70" s="200"/>
      <c r="J70" s="200"/>
      <c r="L70" s="197"/>
    </row>
    <row r="71" spans="1:12" ht="12.75">
      <c r="A71" s="179" t="s">
        <v>158</v>
      </c>
      <c r="B71" s="179" t="s">
        <v>13</v>
      </c>
      <c r="C71" s="180"/>
      <c r="D71" s="200"/>
      <c r="E71" s="200"/>
      <c r="F71" s="200"/>
      <c r="G71" s="185"/>
      <c r="H71" s="200"/>
      <c r="I71" s="200"/>
      <c r="J71" s="200"/>
      <c r="L71" s="197"/>
    </row>
    <row r="72" spans="1:10" ht="12.75">
      <c r="A72" s="215" t="s">
        <v>68</v>
      </c>
      <c r="B72" s="216"/>
      <c r="C72" s="183"/>
      <c r="D72" s="184">
        <f>SUM(D56:D71)</f>
        <v>0</v>
      </c>
      <c r="E72" s="184">
        <f>SUM(E56:E71)</f>
        <v>0</v>
      </c>
      <c r="F72" s="184">
        <f>SUM(F56:F71)</f>
        <v>0</v>
      </c>
      <c r="G72" s="185"/>
      <c r="H72" s="184">
        <f>SUM(H56:H71)</f>
        <v>0</v>
      </c>
      <c r="I72" s="184">
        <f>SUM(I56:I71)</f>
        <v>0</v>
      </c>
      <c r="J72" s="184">
        <f>SUM(J56:J71)</f>
        <v>0</v>
      </c>
    </row>
    <row r="73" spans="1:10" ht="12.75">
      <c r="A73" s="179" t="s">
        <v>159</v>
      </c>
      <c r="B73" s="179" t="s">
        <v>70</v>
      </c>
      <c r="C73" s="180"/>
      <c r="D73" s="200"/>
      <c r="E73" s="200"/>
      <c r="F73" s="200"/>
      <c r="H73" s="200"/>
      <c r="I73" s="200"/>
      <c r="J73" s="200"/>
    </row>
    <row r="74" spans="1:10" ht="12.75">
      <c r="A74" s="179" t="s">
        <v>160</v>
      </c>
      <c r="B74" s="179" t="s">
        <v>71</v>
      </c>
      <c r="C74" s="180"/>
      <c r="D74" s="200"/>
      <c r="E74" s="200"/>
      <c r="F74" s="200"/>
      <c r="H74" s="200"/>
      <c r="I74" s="200"/>
      <c r="J74" s="200"/>
    </row>
    <row r="75" spans="1:10" ht="12.75">
      <c r="A75" s="179" t="s">
        <v>161</v>
      </c>
      <c r="B75" s="179" t="s">
        <v>72</v>
      </c>
      <c r="C75" s="180"/>
      <c r="D75" s="200"/>
      <c r="E75" s="200"/>
      <c r="F75" s="200"/>
      <c r="H75" s="200"/>
      <c r="I75" s="200"/>
      <c r="J75" s="200"/>
    </row>
    <row r="76" spans="1:10" ht="12.75">
      <c r="A76" s="179" t="s">
        <v>162</v>
      </c>
      <c r="B76" s="179" t="s">
        <v>14</v>
      </c>
      <c r="C76" s="180"/>
      <c r="D76" s="200"/>
      <c r="E76" s="200"/>
      <c r="F76" s="200"/>
      <c r="H76" s="200"/>
      <c r="I76" s="200"/>
      <c r="J76" s="200"/>
    </row>
    <row r="77" spans="1:10" s="195" customFormat="1" ht="12.75">
      <c r="A77" s="179" t="s">
        <v>163</v>
      </c>
      <c r="B77" s="179" t="s">
        <v>69</v>
      </c>
      <c r="C77" s="180"/>
      <c r="D77" s="209"/>
      <c r="E77" s="209"/>
      <c r="F77" s="209"/>
      <c r="G77" s="185"/>
      <c r="H77" s="209"/>
      <c r="I77" s="209"/>
      <c r="J77" s="209"/>
    </row>
    <row r="78" spans="1:10" s="195" customFormat="1" ht="12.75">
      <c r="A78" s="215" t="s">
        <v>73</v>
      </c>
      <c r="B78" s="216"/>
      <c r="C78" s="183"/>
      <c r="D78" s="184">
        <f>SUM(D73:D77)</f>
        <v>0</v>
      </c>
      <c r="E78" s="184">
        <f>SUM(E73:E77)</f>
        <v>0</v>
      </c>
      <c r="F78" s="184">
        <f>SUM(F73:F77)</f>
        <v>0</v>
      </c>
      <c r="G78" s="185"/>
      <c r="H78" s="184">
        <f>SUM(H73:H77)</f>
        <v>0</v>
      </c>
      <c r="I78" s="184">
        <f>SUM(I73:I77)</f>
        <v>0</v>
      </c>
      <c r="J78" s="184">
        <f>SUM(J73:J77)</f>
        <v>0</v>
      </c>
    </row>
    <row r="79" spans="1:10" s="195" customFormat="1" ht="12.75">
      <c r="A79" s="198" t="s">
        <v>192</v>
      </c>
      <c r="B79" s="199" t="s">
        <v>193</v>
      </c>
      <c r="C79" s="180"/>
      <c r="D79" s="200"/>
      <c r="E79" s="200"/>
      <c r="F79" s="200"/>
      <c r="G79" s="185"/>
      <c r="H79" s="200"/>
      <c r="I79" s="200"/>
      <c r="J79" s="200"/>
    </row>
    <row r="80" spans="1:10" s="195" customFormat="1" ht="13.5" thickBot="1">
      <c r="A80" s="217" t="s">
        <v>194</v>
      </c>
      <c r="B80" s="218"/>
      <c r="C80" s="183"/>
      <c r="D80" s="184">
        <f>SUM(D79)</f>
        <v>0</v>
      </c>
      <c r="E80" s="184">
        <f>SUM(E79)</f>
        <v>0</v>
      </c>
      <c r="F80" s="184">
        <f>SUM(F79)</f>
        <v>0</v>
      </c>
      <c r="H80" s="184">
        <f>SUM(H79)</f>
        <v>0</v>
      </c>
      <c r="I80" s="184">
        <f>SUM(I79)</f>
        <v>0</v>
      </c>
      <c r="J80" s="184">
        <f>SUM(J79)</f>
        <v>0</v>
      </c>
    </row>
    <row r="81" spans="1:10" s="206" customFormat="1" ht="16.5" thickBot="1">
      <c r="A81" s="201" t="s">
        <v>195</v>
      </c>
      <c r="B81" s="202" t="s">
        <v>196</v>
      </c>
      <c r="C81" s="203"/>
      <c r="D81" s="204">
        <f>SUM(D46-D49-D55-D72-D78-D80)</f>
        <v>0</v>
      </c>
      <c r="E81" s="204">
        <f>SUM(E46-E49-E55-E72-E78-E80)</f>
        <v>0</v>
      </c>
      <c r="F81" s="204">
        <f>SUM(F46-F49-F55-F72-F78-F80)</f>
        <v>0</v>
      </c>
      <c r="G81" s="205"/>
      <c r="H81" s="204">
        <f>SUM(H46-H49-H55-H72-H78-H80)</f>
        <v>0</v>
      </c>
      <c r="I81" s="204">
        <f>SUM(I46-I49-I55-I72-I78-I80)</f>
        <v>0</v>
      </c>
      <c r="J81" s="204">
        <f>SUM(J46-J49-J55-J72-J78-J80)</f>
        <v>0</v>
      </c>
    </row>
    <row r="82" spans="1:2" ht="12.75">
      <c r="A82" s="178" t="s">
        <v>2</v>
      </c>
      <c r="B82" s="178" t="s">
        <v>0</v>
      </c>
    </row>
    <row r="51010" ht="12.75">
      <c r="A51010" s="178">
        <v>7</v>
      </c>
    </row>
  </sheetData>
  <sheetProtection sheet="1"/>
  <mergeCells count="16">
    <mergeCell ref="A72:B72"/>
    <mergeCell ref="A78:B78"/>
    <mergeCell ref="A80:B80"/>
    <mergeCell ref="A25:B25"/>
    <mergeCell ref="A35:B35"/>
    <mergeCell ref="A36:B36"/>
    <mergeCell ref="A46:B46"/>
    <mergeCell ref="A49:B49"/>
    <mergeCell ref="A55:B55"/>
    <mergeCell ref="C2:J2"/>
    <mergeCell ref="A10:B10"/>
    <mergeCell ref="A17:B17"/>
    <mergeCell ref="A18:B18"/>
    <mergeCell ref="A19:B19"/>
    <mergeCell ref="A22:B22"/>
    <mergeCell ref="H10:U10"/>
  </mergeCells>
  <printOptions/>
  <pageMargins left="0.2" right="0.21" top="0.72" bottom="0.3937007874015748" header="0.5118110236220472" footer="0.5118110236220472"/>
  <pageSetup horizontalDpi="600" verticalDpi="600" orientation="landscape" paperSize="9" scale="85" r:id="rId1"/>
  <headerFooter alignWithMargins="0">
    <oddFooter>&amp;CSide &amp;P</oddFooter>
  </headerFooter>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J94"/>
  <sheetViews>
    <sheetView zoomScalePageLayoutView="0" workbookViewId="0" topLeftCell="A19">
      <selection activeCell="D29" sqref="D29"/>
    </sheetView>
  </sheetViews>
  <sheetFormatPr defaultColWidth="11.421875" defaultRowHeight="15"/>
  <cols>
    <col min="1" max="1" width="22.8515625" style="93" customWidth="1"/>
    <col min="2" max="2" width="37.28125" style="93" bestFit="1" customWidth="1"/>
    <col min="3" max="3" width="7.421875" style="93" bestFit="1" customWidth="1"/>
    <col min="4" max="4" width="12.140625" style="93" bestFit="1" customWidth="1"/>
    <col min="5" max="5" width="12.57421875" style="93" bestFit="1" customWidth="1"/>
    <col min="6" max="6" width="12.140625" style="93" bestFit="1" customWidth="1"/>
    <col min="7" max="16384" width="11.421875" style="93" customWidth="1"/>
  </cols>
  <sheetData>
    <row r="1" spans="1:10" ht="15.75">
      <c r="A1" s="118" t="s">
        <v>187</v>
      </c>
      <c r="B1" s="119"/>
      <c r="C1" s="120"/>
      <c r="D1" s="120"/>
      <c r="E1" s="120"/>
      <c r="F1" s="120"/>
      <c r="G1" s="120"/>
      <c r="H1" s="120"/>
      <c r="I1" s="120"/>
      <c r="J1" s="121"/>
    </row>
    <row r="2" spans="1:10" ht="15.75">
      <c r="A2" s="118" t="s">
        <v>188</v>
      </c>
      <c r="B2" s="122"/>
      <c r="C2" s="225" t="s">
        <v>15</v>
      </c>
      <c r="D2" s="225"/>
      <c r="E2" s="225"/>
      <c r="F2" s="225"/>
      <c r="G2" s="225"/>
      <c r="H2" s="225"/>
      <c r="I2" s="225"/>
      <c r="J2" s="225"/>
    </row>
    <row r="3" spans="1:10" ht="15.75">
      <c r="A3" s="121"/>
      <c r="B3" s="122"/>
      <c r="C3" s="120"/>
      <c r="D3" s="120"/>
      <c r="E3" s="120"/>
      <c r="F3" s="120"/>
      <c r="G3" s="120"/>
      <c r="H3" s="120"/>
      <c r="I3" s="120"/>
      <c r="J3" s="123" t="s">
        <v>130</v>
      </c>
    </row>
    <row r="4" spans="1:10" ht="15.75">
      <c r="A4" s="121"/>
      <c r="B4" s="118" t="s">
        <v>16</v>
      </c>
      <c r="C4" s="119"/>
      <c r="D4" s="120"/>
      <c r="E4" s="124" t="s">
        <v>79</v>
      </c>
      <c r="F4" s="120"/>
      <c r="G4" s="120"/>
      <c r="H4" s="120"/>
      <c r="I4" s="124"/>
      <c r="J4" s="120"/>
    </row>
    <row r="5" spans="1:10" ht="15">
      <c r="A5" s="125" t="s">
        <v>186</v>
      </c>
      <c r="B5" s="125" t="s">
        <v>17</v>
      </c>
      <c r="C5" s="126" t="s">
        <v>110</v>
      </c>
      <c r="D5" s="127" t="s">
        <v>251</v>
      </c>
      <c r="E5" s="127" t="s">
        <v>252</v>
      </c>
      <c r="F5" s="127" t="s">
        <v>253</v>
      </c>
      <c r="G5" s="128"/>
      <c r="H5" s="128"/>
      <c r="I5" s="128"/>
      <c r="J5" s="129"/>
    </row>
    <row r="6" spans="1:10" ht="15">
      <c r="A6" s="130" t="s">
        <v>164</v>
      </c>
      <c r="B6" s="130" t="s">
        <v>25</v>
      </c>
      <c r="C6" s="131"/>
      <c r="D6" s="132">
        <f>'Res1_GET_31.12'!D6+'Res2_GET_31.12'!D6+'Res3_GET_31.12'!D6</f>
        <v>0</v>
      </c>
      <c r="E6" s="132">
        <f>'Res1_GET_31.12'!E6+'Res2_GET_31.12'!E6+'Res3_GET_31.12'!E6</f>
        <v>0</v>
      </c>
      <c r="F6" s="132">
        <f>'Res1_GET_31.12'!F6+'Res2_GET_31.12'!F6+'Res3_GET_31.12'!F6</f>
        <v>0</v>
      </c>
      <c r="G6" s="128"/>
      <c r="H6" s="128"/>
      <c r="I6" s="128"/>
      <c r="J6" s="133"/>
    </row>
    <row r="7" spans="1:10" ht="15">
      <c r="A7" s="130" t="s">
        <v>165</v>
      </c>
      <c r="B7" s="130" t="s">
        <v>42</v>
      </c>
      <c r="C7" s="131"/>
      <c r="D7" s="132">
        <f>'Res1_GET_31.12'!D7+'Res2_GET_31.12'!D7+'Res3_GET_31.12'!D7</f>
        <v>0</v>
      </c>
      <c r="E7" s="132">
        <f>'Res1_GET_31.12'!E7+'Res2_GET_31.12'!E7+'Res3_GET_31.12'!E7</f>
        <v>0</v>
      </c>
      <c r="F7" s="132">
        <f>'Res1_GET_31.12'!F7+'Res2_GET_31.12'!F7+'Res3_GET_31.12'!F7</f>
        <v>0</v>
      </c>
      <c r="G7" s="134"/>
      <c r="H7" s="134"/>
      <c r="I7" s="134"/>
      <c r="J7" s="133"/>
    </row>
    <row r="8" spans="1:10" ht="15">
      <c r="A8" s="130" t="s">
        <v>166</v>
      </c>
      <c r="B8" s="130" t="s">
        <v>43</v>
      </c>
      <c r="C8" s="131"/>
      <c r="D8" s="132">
        <f>'Res1_GET_31.12'!D8+'Res2_GET_31.12'!D8+'Res3_GET_31.12'!D8</f>
        <v>0</v>
      </c>
      <c r="E8" s="132">
        <f>'Res1_GET_31.12'!E8+'Res2_GET_31.12'!E8+'Res3_GET_31.12'!E8</f>
        <v>0</v>
      </c>
      <c r="F8" s="132">
        <f>'Res1_GET_31.12'!F8+'Res2_GET_31.12'!F8+'Res3_GET_31.12'!F8</f>
        <v>0</v>
      </c>
      <c r="G8" s="134"/>
      <c r="H8" s="134"/>
      <c r="I8" s="134"/>
      <c r="J8" s="133"/>
    </row>
    <row r="9" spans="1:10" ht="15">
      <c r="A9" s="130" t="s">
        <v>167</v>
      </c>
      <c r="B9" s="130" t="s">
        <v>26</v>
      </c>
      <c r="C9" s="131"/>
      <c r="D9" s="132">
        <f>'Res1_GET_31.12'!D9+'Res2_GET_31.12'!D9+'Res3_GET_31.12'!D9</f>
        <v>0</v>
      </c>
      <c r="E9" s="132">
        <f>'Res1_GET_31.12'!E9+'Res2_GET_31.12'!E9+'Res3_GET_31.12'!E9</f>
        <v>0</v>
      </c>
      <c r="F9" s="132">
        <f>'Res1_GET_31.12'!F9+'Res2_GET_31.12'!F9+'Res3_GET_31.12'!F9</f>
        <v>0</v>
      </c>
      <c r="G9" s="134"/>
      <c r="H9" s="134"/>
      <c r="I9" s="134"/>
      <c r="J9" s="133"/>
    </row>
    <row r="10" spans="1:10" ht="15">
      <c r="A10" s="226" t="s">
        <v>18</v>
      </c>
      <c r="B10" s="227"/>
      <c r="C10" s="135"/>
      <c r="D10" s="136">
        <f>SUM(D6:D9)</f>
        <v>0</v>
      </c>
      <c r="E10" s="136">
        <f>SUM(E6:E9)</f>
        <v>0</v>
      </c>
      <c r="F10" s="136">
        <f>SUM(F6:F9)</f>
        <v>0</v>
      </c>
      <c r="G10" s="137"/>
      <c r="H10" s="137"/>
      <c r="I10" s="137"/>
      <c r="J10" s="133"/>
    </row>
    <row r="11" spans="1:10" ht="15">
      <c r="A11" s="130" t="s">
        <v>168</v>
      </c>
      <c r="B11" s="130" t="s">
        <v>29</v>
      </c>
      <c r="C11" s="138">
        <v>1</v>
      </c>
      <c r="D11" s="132">
        <f>'Res1_GET_31.12'!D11+'Res2_GET_31.12'!D11+'Res3_GET_31.12'!D11</f>
        <v>0</v>
      </c>
      <c r="E11" s="132">
        <f>'Res1_GET_31.12'!E11+'Res2_GET_31.12'!E11+'Res3_GET_31.12'!E11</f>
        <v>0</v>
      </c>
      <c r="F11" s="132">
        <f>'Res1_GET_31.12'!F11+'Res2_GET_31.12'!F11+'Res3_GET_31.12'!F11</f>
        <v>0</v>
      </c>
      <c r="G11" s="137"/>
      <c r="H11" s="137"/>
      <c r="I11" s="137"/>
      <c r="J11" s="133"/>
    </row>
    <row r="12" spans="1:10" ht="15">
      <c r="A12" s="130" t="s">
        <v>169</v>
      </c>
      <c r="B12" s="130" t="s">
        <v>30</v>
      </c>
      <c r="C12" s="138">
        <v>2</v>
      </c>
      <c r="D12" s="132">
        <f>'Res1_GET_31.12'!D12+'Res2_GET_31.12'!D12+'Res3_GET_31.12'!D12</f>
        <v>0</v>
      </c>
      <c r="E12" s="132">
        <f>'Res1_GET_31.12'!E12+'Res2_GET_31.12'!E12+'Res3_GET_31.12'!E12</f>
        <v>0</v>
      </c>
      <c r="F12" s="132">
        <f>'Res1_GET_31.12'!F12+'Res2_GET_31.12'!F12+'Res3_GET_31.12'!F12</f>
        <v>0</v>
      </c>
      <c r="G12" s="137"/>
      <c r="H12" s="137"/>
      <c r="I12" s="137"/>
      <c r="J12" s="133"/>
    </row>
    <row r="13" spans="1:10" ht="15">
      <c r="A13" s="130" t="s">
        <v>170</v>
      </c>
      <c r="B13" s="130" t="s">
        <v>44</v>
      </c>
      <c r="C13" s="138"/>
      <c r="D13" s="132">
        <f>'Res1_GET_31.12'!D13+'Res2_GET_31.12'!D13+'Res3_GET_31.12'!D13</f>
        <v>0</v>
      </c>
      <c r="E13" s="132">
        <f>'Res1_GET_31.12'!E13+'Res2_GET_31.12'!E13+'Res3_GET_31.12'!E13</f>
        <v>0</v>
      </c>
      <c r="F13" s="132">
        <f>'Res1_GET_31.12'!F13+'Res2_GET_31.12'!F13+'Res3_GET_31.12'!F13</f>
        <v>0</v>
      </c>
      <c r="G13" s="137"/>
      <c r="H13" s="137"/>
      <c r="I13" s="137"/>
      <c r="J13" s="133"/>
    </row>
    <row r="14" spans="1:10" ht="15">
      <c r="A14" s="130" t="s">
        <v>171</v>
      </c>
      <c r="B14" s="130" t="s">
        <v>45</v>
      </c>
      <c r="C14" s="138">
        <v>3</v>
      </c>
      <c r="D14" s="132">
        <f>'Res1_GET_31.12'!D14+'Res2_GET_31.12'!D14+'Res3_GET_31.12'!D14</f>
        <v>0</v>
      </c>
      <c r="E14" s="132">
        <f>'Res1_GET_31.12'!E14+'Res2_GET_31.12'!E14+'Res3_GET_31.12'!E14</f>
        <v>0</v>
      </c>
      <c r="F14" s="132">
        <f>'Res1_GET_31.12'!F14+'Res2_GET_31.12'!F14+'Res3_GET_31.12'!F14</f>
        <v>0</v>
      </c>
      <c r="G14" s="137"/>
      <c r="H14" s="137"/>
      <c r="I14" s="137"/>
      <c r="J14" s="133"/>
    </row>
    <row r="15" spans="1:10" ht="15">
      <c r="A15" s="130" t="s">
        <v>172</v>
      </c>
      <c r="B15" s="130" t="s">
        <v>28</v>
      </c>
      <c r="C15" s="138"/>
      <c r="D15" s="132">
        <f>'Res1_GET_31.12'!D15+'Res2_GET_31.12'!D15+'Res3_GET_31.12'!D15</f>
        <v>0</v>
      </c>
      <c r="E15" s="132">
        <f>'Res1_GET_31.12'!E15+'Res2_GET_31.12'!E15+'Res3_GET_31.12'!E15</f>
        <v>0</v>
      </c>
      <c r="F15" s="132">
        <f>'Res1_GET_31.12'!F15+'Res2_GET_31.12'!F15+'Res3_GET_31.12'!F15</f>
        <v>0</v>
      </c>
      <c r="G15" s="137"/>
      <c r="H15" s="137"/>
      <c r="I15" s="137"/>
      <c r="J15" s="133"/>
    </row>
    <row r="16" spans="1:10" ht="15">
      <c r="A16" s="130" t="s">
        <v>173</v>
      </c>
      <c r="B16" s="130" t="s">
        <v>27</v>
      </c>
      <c r="C16" s="138">
        <v>4</v>
      </c>
      <c r="D16" s="132">
        <f>'Res1_GET_31.12'!D16+'Res2_GET_31.12'!D16+'Res3_GET_31.12'!D16</f>
        <v>0</v>
      </c>
      <c r="E16" s="132">
        <f>'Res1_GET_31.12'!E16+'Res2_GET_31.12'!E16+'Res3_GET_31.12'!E16</f>
        <v>0</v>
      </c>
      <c r="F16" s="132">
        <f>'Res1_GET_31.12'!F16+'Res2_GET_31.12'!F16+'Res3_GET_31.12'!F16</f>
        <v>0</v>
      </c>
      <c r="G16" s="137"/>
      <c r="H16" s="137"/>
      <c r="I16" s="137"/>
      <c r="J16" s="133"/>
    </row>
    <row r="17" spans="1:10" ht="15">
      <c r="A17" s="228" t="s">
        <v>19</v>
      </c>
      <c r="B17" s="228"/>
      <c r="C17" s="135"/>
      <c r="D17" s="136">
        <f>SUM(D11:D16)</f>
        <v>0</v>
      </c>
      <c r="E17" s="136">
        <f>SUM(E11:E16)</f>
        <v>0</v>
      </c>
      <c r="F17" s="136">
        <f>SUM(F11:F16)</f>
        <v>0</v>
      </c>
      <c r="G17" s="137"/>
      <c r="H17" s="137"/>
      <c r="I17" s="137"/>
      <c r="J17" s="133"/>
    </row>
    <row r="18" spans="1:10" ht="15">
      <c r="A18" s="228" t="s">
        <v>20</v>
      </c>
      <c r="B18" s="228"/>
      <c r="C18" s="135"/>
      <c r="D18" s="136">
        <f>SUM(D10+D17)</f>
        <v>0</v>
      </c>
      <c r="E18" s="136">
        <f>SUM(E10+E17)</f>
        <v>0</v>
      </c>
      <c r="F18" s="136">
        <f>SUM(F10+F17)</f>
        <v>0</v>
      </c>
      <c r="G18" s="137"/>
      <c r="H18" s="137"/>
      <c r="I18" s="137"/>
      <c r="J18" s="133"/>
    </row>
    <row r="19" spans="1:10" ht="15">
      <c r="A19" s="229" t="s">
        <v>21</v>
      </c>
      <c r="B19" s="230"/>
      <c r="C19" s="126"/>
      <c r="D19" s="139"/>
      <c r="E19" s="140"/>
      <c r="F19" s="139"/>
      <c r="G19" s="128"/>
      <c r="H19" s="128"/>
      <c r="I19" s="128"/>
      <c r="J19" s="133"/>
    </row>
    <row r="20" spans="1:10" ht="15">
      <c r="A20" s="130" t="s">
        <v>174</v>
      </c>
      <c r="B20" s="130" t="s">
        <v>31</v>
      </c>
      <c r="C20" s="138"/>
      <c r="D20" s="132">
        <f>'Res1_GET_31.12'!D20+'Res2_GET_31.12'!D20+'Res3_GET_31.12'!D20</f>
        <v>0</v>
      </c>
      <c r="E20" s="132">
        <f>'Res1_GET_31.12'!E20+'Res2_GET_31.12'!E20+'Res3_GET_31.12'!E20</f>
        <v>0</v>
      </c>
      <c r="F20" s="132">
        <f>'Res1_GET_31.12'!F20+'Res2_GET_31.12'!F20+'Res3_GET_31.12'!F20</f>
        <v>0</v>
      </c>
      <c r="G20" s="134"/>
      <c r="H20" s="134"/>
      <c r="I20" s="134"/>
      <c r="J20" s="133"/>
    </row>
    <row r="21" spans="1:10" ht="15">
      <c r="A21" s="130" t="s">
        <v>175</v>
      </c>
      <c r="B21" s="130" t="s">
        <v>46</v>
      </c>
      <c r="C21" s="138"/>
      <c r="D21" s="132">
        <f>'Res1_GET_31.12'!D21+'Res2_GET_31.12'!D21+'Res3_GET_31.12'!D21</f>
        <v>0</v>
      </c>
      <c r="E21" s="132">
        <f>'Res1_GET_31.12'!E21+'Res2_GET_31.12'!E21+'Res3_GET_31.12'!E21</f>
        <v>0</v>
      </c>
      <c r="F21" s="132">
        <f>'Res1_GET_31.12'!F21+'Res2_GET_31.12'!F21+'Res3_GET_31.12'!F21</f>
        <v>0</v>
      </c>
      <c r="G21" s="134"/>
      <c r="H21" s="134"/>
      <c r="I21" s="134"/>
      <c r="J21" s="133"/>
    </row>
    <row r="22" spans="1:10" ht="15">
      <c r="A22" s="226" t="s">
        <v>22</v>
      </c>
      <c r="B22" s="227" t="s">
        <v>22</v>
      </c>
      <c r="C22" s="135"/>
      <c r="D22" s="136">
        <f>SUM(D20:D21)</f>
        <v>0</v>
      </c>
      <c r="E22" s="136">
        <f>SUM(E20:E21)</f>
        <v>0</v>
      </c>
      <c r="F22" s="136">
        <f>SUM(F20:F21)</f>
        <v>0</v>
      </c>
      <c r="G22" s="137"/>
      <c r="H22" s="137"/>
      <c r="I22" s="137"/>
      <c r="J22" s="133"/>
    </row>
    <row r="23" spans="1:10" ht="15">
      <c r="A23" s="130" t="s">
        <v>176</v>
      </c>
      <c r="B23" s="130" t="s">
        <v>32</v>
      </c>
      <c r="C23" s="138">
        <v>5</v>
      </c>
      <c r="D23" s="132">
        <f>'Res1_GET_31.12'!D23+'Res2_GET_31.12'!D23+'Res3_GET_31.12'!D23</f>
        <v>0</v>
      </c>
      <c r="E23" s="132">
        <f>'Res1_GET_31.12'!E23+'Res2_GET_31.12'!E23+'Res3_GET_31.12'!E23</f>
        <v>0</v>
      </c>
      <c r="F23" s="132">
        <f>'Res1_GET_31.12'!F23+'Res2_GET_31.12'!F23+'Res3_GET_31.12'!F23</f>
        <v>0</v>
      </c>
      <c r="G23" s="137"/>
      <c r="H23" s="137"/>
      <c r="I23" s="137"/>
      <c r="J23" s="133"/>
    </row>
    <row r="24" spans="1:10" ht="15">
      <c r="A24" s="130" t="s">
        <v>177</v>
      </c>
      <c r="B24" s="130" t="s">
        <v>34</v>
      </c>
      <c r="C24" s="138">
        <v>6</v>
      </c>
      <c r="D24" s="132">
        <f>'Res1_GET_31.12'!D24+'Res2_GET_31.12'!D24+'Res3_GET_31.12'!D24</f>
        <v>0</v>
      </c>
      <c r="E24" s="132">
        <f>'Res1_GET_31.12'!E24+'Res2_GET_31.12'!E24+'Res3_GET_31.12'!E24</f>
        <v>0</v>
      </c>
      <c r="F24" s="132">
        <f>'Res1_GET_31.12'!F24+'Res2_GET_31.12'!F24+'Res3_GET_31.12'!F24</f>
        <v>0</v>
      </c>
      <c r="G24" s="134"/>
      <c r="H24" s="133"/>
      <c r="I24" s="134"/>
      <c r="J24" s="133"/>
    </row>
    <row r="25" spans="1:10" ht="15">
      <c r="A25" s="226" t="s">
        <v>190</v>
      </c>
      <c r="B25" s="227" t="s">
        <v>47</v>
      </c>
      <c r="C25" s="135"/>
      <c r="D25" s="136">
        <f>SUM(D23:D24)</f>
        <v>0</v>
      </c>
      <c r="E25" s="136">
        <f>SUM(E23:E24)</f>
        <v>0</v>
      </c>
      <c r="F25" s="136">
        <f>SUM(F23:F24)</f>
        <v>0</v>
      </c>
      <c r="G25" s="134"/>
      <c r="H25" s="133"/>
      <c r="I25" s="134"/>
      <c r="J25" s="133"/>
    </row>
    <row r="26" spans="1:10" ht="15">
      <c r="A26" s="130" t="s">
        <v>178</v>
      </c>
      <c r="B26" s="130" t="s">
        <v>48</v>
      </c>
      <c r="C26" s="138">
        <v>7</v>
      </c>
      <c r="D26" s="132">
        <f>'Res1_GET_31.12'!D26+'Res2_GET_31.12'!D26+'Res3_GET_31.12'!D26</f>
        <v>0</v>
      </c>
      <c r="E26" s="132">
        <f>'Res1_GET_31.12'!E26+'Res2_GET_31.12'!E26+'Res3_GET_31.12'!E26</f>
        <v>0</v>
      </c>
      <c r="F26" s="132">
        <f>'Res1_GET_31.12'!F26+'Res2_GET_31.12'!F26+'Res3_GET_31.12'!F26</f>
        <v>0</v>
      </c>
      <c r="G26" s="134"/>
      <c r="H26" s="134"/>
      <c r="I26" s="134"/>
      <c r="J26" s="133"/>
    </row>
    <row r="27" spans="1:10" ht="15">
      <c r="A27" s="130" t="s">
        <v>179</v>
      </c>
      <c r="B27" s="130" t="s">
        <v>33</v>
      </c>
      <c r="C27" s="138"/>
      <c r="D27" s="132">
        <f>'Res1_GET_31.12'!D27+'Res2_GET_31.12'!D27+'Res3_GET_31.12'!D27</f>
        <v>0</v>
      </c>
      <c r="E27" s="132">
        <f>'Res1_GET_31.12'!E27+'Res2_GET_31.12'!E27+'Res3_GET_31.12'!E27</f>
        <v>0</v>
      </c>
      <c r="F27" s="132">
        <f>'Res1_GET_31.12'!F27+'Res2_GET_31.12'!F27+'Res3_GET_31.12'!F27</f>
        <v>0</v>
      </c>
      <c r="G27" s="134"/>
      <c r="H27" s="134"/>
      <c r="I27" s="134"/>
      <c r="J27" s="133"/>
    </row>
    <row r="28" spans="1:10" ht="15">
      <c r="A28" s="130" t="s">
        <v>179</v>
      </c>
      <c r="B28" s="130" t="s">
        <v>35</v>
      </c>
      <c r="C28" s="138"/>
      <c r="D28" s="132">
        <f>'Res1_GET_31.12'!D28+'Res2_GET_31.12'!D28+'Res3_GET_31.12'!D28</f>
        <v>0</v>
      </c>
      <c r="E28" s="132">
        <f>'Res1_GET_31.12'!E28+'Res2_GET_31.12'!E28+'Res3_GET_31.12'!E28</f>
        <v>0</v>
      </c>
      <c r="F28" s="132">
        <f>'Res1_GET_31.12'!F28+'Res2_GET_31.12'!F28+'Res3_GET_31.12'!F28</f>
        <v>0</v>
      </c>
      <c r="G28" s="134"/>
      <c r="H28" s="134"/>
      <c r="I28" s="134"/>
      <c r="J28" s="133"/>
    </row>
    <row r="29" spans="1:10" ht="15">
      <c r="A29" s="130" t="s">
        <v>180</v>
      </c>
      <c r="B29" s="130" t="s">
        <v>4</v>
      </c>
      <c r="C29" s="138"/>
      <c r="D29" s="132">
        <f>'Res1_GET_31.12'!D29+'Res2_GET_31.12'!D29+'Res3_GET_31.12'!D29</f>
        <v>0</v>
      </c>
      <c r="E29" s="132">
        <f>'Res1_GET_31.12'!E29+'Res2_GET_31.12'!E29+'Res3_GET_31.12'!E29</f>
        <v>0</v>
      </c>
      <c r="F29" s="132">
        <f>'Res1_GET_31.12'!F29+'Res2_GET_31.12'!F29+'Res3_GET_31.12'!F29</f>
        <v>0</v>
      </c>
      <c r="G29" s="134"/>
      <c r="H29" s="134"/>
      <c r="I29" s="134"/>
      <c r="J29" s="133"/>
    </row>
    <row r="30" spans="1:10" ht="15">
      <c r="A30" s="130" t="s">
        <v>181</v>
      </c>
      <c r="B30" s="130" t="s">
        <v>36</v>
      </c>
      <c r="C30" s="138"/>
      <c r="D30" s="132">
        <f>'Res1_GET_31.12'!D30+'Res2_GET_31.12'!D30+'Res3_GET_31.12'!D30</f>
        <v>0</v>
      </c>
      <c r="E30" s="132">
        <f>'Res1_GET_31.12'!E30+'Res2_GET_31.12'!E30+'Res3_GET_31.12'!E30</f>
        <v>0</v>
      </c>
      <c r="F30" s="132">
        <f>'Res1_GET_31.12'!F30+'Res2_GET_31.12'!F30+'Res3_GET_31.12'!F30</f>
        <v>0</v>
      </c>
      <c r="G30" s="134"/>
      <c r="H30" s="134"/>
      <c r="I30" s="134"/>
      <c r="J30" s="133"/>
    </row>
    <row r="31" spans="1:10" ht="15">
      <c r="A31" s="130" t="s">
        <v>182</v>
      </c>
      <c r="B31" s="130" t="s">
        <v>49</v>
      </c>
      <c r="C31" s="138">
        <v>8</v>
      </c>
      <c r="D31" s="132">
        <f>'Res1_GET_31.12'!D31+'Res2_GET_31.12'!D31+'Res3_GET_31.12'!D31</f>
        <v>0</v>
      </c>
      <c r="E31" s="132">
        <f>'Res1_GET_31.12'!E31+'Res2_GET_31.12'!E31+'Res3_GET_31.12'!E31</f>
        <v>0</v>
      </c>
      <c r="F31" s="132">
        <f>'Res1_GET_31.12'!F31+'Res2_GET_31.12'!F31+'Res3_GET_31.12'!F31</f>
        <v>0</v>
      </c>
      <c r="G31" s="134"/>
      <c r="H31" s="134"/>
      <c r="I31" s="134"/>
      <c r="J31" s="133"/>
    </row>
    <row r="32" spans="1:10" ht="15">
      <c r="A32" s="130" t="s">
        <v>183</v>
      </c>
      <c r="B32" s="130" t="s">
        <v>50</v>
      </c>
      <c r="C32" s="138">
        <v>9</v>
      </c>
      <c r="D32" s="132">
        <f>'Res1_GET_31.12'!D32+'Res2_GET_31.12'!D32+'Res3_GET_31.12'!D32</f>
        <v>0</v>
      </c>
      <c r="E32" s="132">
        <f>'Res1_GET_31.12'!E32+'Res2_GET_31.12'!E32+'Res3_GET_31.12'!E32</f>
        <v>0</v>
      </c>
      <c r="F32" s="132">
        <f>'Res1_GET_31.12'!F32+'Res2_GET_31.12'!F32+'Res3_GET_31.12'!F32</f>
        <v>0</v>
      </c>
      <c r="G32" s="134"/>
      <c r="H32" s="134"/>
      <c r="I32" s="134"/>
      <c r="J32" s="133"/>
    </row>
    <row r="33" spans="1:10" ht="15">
      <c r="A33" s="130" t="s">
        <v>184</v>
      </c>
      <c r="B33" s="130" t="s">
        <v>37</v>
      </c>
      <c r="C33" s="138"/>
      <c r="D33" s="132">
        <f>'Res1_GET_31.12'!D33+'Res2_GET_31.12'!D33+'Res3_GET_31.12'!D33</f>
        <v>0</v>
      </c>
      <c r="E33" s="132">
        <f>'Res1_GET_31.12'!E33+'Res2_GET_31.12'!E33+'Res3_GET_31.12'!E33</f>
        <v>0</v>
      </c>
      <c r="F33" s="132">
        <f>'Res1_GET_31.12'!F33+'Res2_GET_31.12'!F33+'Res3_GET_31.12'!F33</f>
        <v>0</v>
      </c>
      <c r="G33" s="134"/>
      <c r="H33" s="134"/>
      <c r="I33" s="134"/>
      <c r="J33" s="133"/>
    </row>
    <row r="34" spans="1:10" ht="15">
      <c r="A34" s="130" t="s">
        <v>185</v>
      </c>
      <c r="B34" s="130" t="s">
        <v>1</v>
      </c>
      <c r="C34" s="138">
        <v>10</v>
      </c>
      <c r="D34" s="132">
        <f>'Res1_GET_31.12'!D34+'Res2_GET_31.12'!D34+'Res3_GET_31.12'!D34</f>
        <v>0</v>
      </c>
      <c r="E34" s="132">
        <f>'Res1_GET_31.12'!E34+'Res2_GET_31.12'!E34+'Res3_GET_31.12'!E34</f>
        <v>0</v>
      </c>
      <c r="F34" s="132">
        <f>'Res1_GET_31.12'!F34+'Res2_GET_31.12'!F34+'Res3_GET_31.12'!F34</f>
        <v>0</v>
      </c>
      <c r="G34" s="134"/>
      <c r="H34" s="134"/>
      <c r="I34" s="134"/>
      <c r="J34" s="133"/>
    </row>
    <row r="35" spans="1:10" ht="15">
      <c r="A35" s="226" t="s">
        <v>23</v>
      </c>
      <c r="B35" s="227"/>
      <c r="C35" s="135"/>
      <c r="D35" s="136">
        <f>SUM(D26:D34)</f>
        <v>0</v>
      </c>
      <c r="E35" s="136">
        <f>SUM(E26:E34)</f>
        <v>0</v>
      </c>
      <c r="F35" s="136">
        <f>SUM(F26:F34)</f>
        <v>0</v>
      </c>
      <c r="G35" s="137"/>
      <c r="H35" s="137"/>
      <c r="I35" s="137"/>
      <c r="J35" s="133"/>
    </row>
    <row r="36" spans="1:10" ht="15">
      <c r="A36" s="226" t="s">
        <v>191</v>
      </c>
      <c r="B36" s="227"/>
      <c r="C36" s="135"/>
      <c r="D36" s="136">
        <f>SUM(D22+D25+D35)</f>
        <v>0</v>
      </c>
      <c r="E36" s="136">
        <f>SUM(E22+E25+E35)</f>
        <v>0</v>
      </c>
      <c r="F36" s="136">
        <f>SUM(F22+F25+F35)</f>
        <v>0</v>
      </c>
      <c r="G36" s="137"/>
      <c r="H36" s="137"/>
      <c r="I36" s="137"/>
      <c r="J36" s="133"/>
    </row>
    <row r="37" spans="1:10" ht="15.75">
      <c r="A37" s="118" t="s">
        <v>24</v>
      </c>
      <c r="B37" s="119"/>
      <c r="C37" s="120"/>
      <c r="D37" s="124"/>
      <c r="E37" s="120"/>
      <c r="F37" s="120"/>
      <c r="G37" s="120"/>
      <c r="H37" s="141" t="s">
        <v>78</v>
      </c>
      <c r="I37" s="142"/>
      <c r="J37" s="121"/>
    </row>
    <row r="38" spans="1:10" ht="15">
      <c r="A38" s="125" t="s">
        <v>186</v>
      </c>
      <c r="B38" s="143" t="s">
        <v>38</v>
      </c>
      <c r="C38" s="144"/>
      <c r="D38" s="127" t="s">
        <v>251</v>
      </c>
      <c r="E38" s="127" t="s">
        <v>252</v>
      </c>
      <c r="F38" s="127" t="s">
        <v>253</v>
      </c>
      <c r="G38" s="137"/>
      <c r="H38" s="127" t="s">
        <v>254</v>
      </c>
      <c r="I38" s="127" t="s">
        <v>255</v>
      </c>
      <c r="J38" s="145" t="s">
        <v>256</v>
      </c>
    </row>
    <row r="39" spans="1:10" ht="15">
      <c r="A39" s="146" t="s">
        <v>131</v>
      </c>
      <c r="B39" s="130" t="s">
        <v>76</v>
      </c>
      <c r="C39" s="131"/>
      <c r="D39" s="132">
        <f>'Res1_GET_31.12'!D39+'Res2_GET_31.12'!D39+'Res3_GET_31.12'!D39</f>
        <v>0</v>
      </c>
      <c r="E39" s="132">
        <f>'Res1_GET_31.12'!E39+'Res2_GET_31.12'!E39+'Res3_GET_31.12'!E39</f>
        <v>0</v>
      </c>
      <c r="F39" s="132">
        <f>'Res1_GET_31.12'!F39+'Res2_GET_31.12'!F39+'Res3_GET_31.12'!F39</f>
        <v>0</v>
      </c>
      <c r="G39" s="137"/>
      <c r="H39" s="132">
        <f>'Res1_GET_31.12'!H39+'Res2_GET_31.12'!H39+'Res3_GET_31.12'!H39</f>
        <v>0</v>
      </c>
      <c r="I39" s="132">
        <f>'Res1_GET_31.12'!I39+'Res2_GET_31.12'!I39+'Res3_GET_31.12'!I39</f>
        <v>0</v>
      </c>
      <c r="J39" s="132">
        <f>'Res1_GET_31.12'!J39+'Res2_GET_31.12'!J39+'Res3_GET_31.12'!J39</f>
        <v>0</v>
      </c>
    </row>
    <row r="40" spans="1:10" ht="15">
      <c r="A40" s="146" t="s">
        <v>132</v>
      </c>
      <c r="B40" s="130" t="s">
        <v>74</v>
      </c>
      <c r="C40" s="131"/>
      <c r="D40" s="132">
        <f>'Res1_GET_31.12'!D40+'Res2_GET_31.12'!D40+'Res3_GET_31.12'!D40</f>
        <v>0</v>
      </c>
      <c r="E40" s="132">
        <f>'Res1_GET_31.12'!E40+'Res2_GET_31.12'!E40+'Res3_GET_31.12'!E40</f>
        <v>0</v>
      </c>
      <c r="F40" s="132">
        <f>'Res1_GET_31.12'!F40+'Res2_GET_31.12'!F40+'Res3_GET_31.12'!F40</f>
        <v>0</v>
      </c>
      <c r="G40" s="137"/>
      <c r="H40" s="132">
        <f>'Res1_GET_31.12'!H40+'Res2_GET_31.12'!H40+'Res3_GET_31.12'!H40</f>
        <v>0</v>
      </c>
      <c r="I40" s="132">
        <f>'Res1_GET_31.12'!I40+'Res2_GET_31.12'!I40+'Res3_GET_31.12'!I40</f>
        <v>0</v>
      </c>
      <c r="J40" s="132">
        <f>'Res1_GET_31.12'!J40+'Res2_GET_31.12'!J40+'Res3_GET_31.12'!J40</f>
        <v>0</v>
      </c>
    </row>
    <row r="41" spans="1:10" ht="15">
      <c r="A41" s="146" t="s">
        <v>133</v>
      </c>
      <c r="B41" s="130" t="s">
        <v>75</v>
      </c>
      <c r="C41" s="131"/>
      <c r="D41" s="132">
        <f>'Res1_GET_31.12'!D41+'Res2_GET_31.12'!D41+'Res3_GET_31.12'!D41</f>
        <v>0</v>
      </c>
      <c r="E41" s="132">
        <f>'Res1_GET_31.12'!E41+'Res2_GET_31.12'!E41+'Res3_GET_31.12'!E41</f>
        <v>0</v>
      </c>
      <c r="F41" s="132">
        <f>'Res1_GET_31.12'!F41+'Res2_GET_31.12'!F41+'Res3_GET_31.12'!F41</f>
        <v>0</v>
      </c>
      <c r="G41" s="137"/>
      <c r="H41" s="132">
        <f>'Res1_GET_31.12'!H41+'Res2_GET_31.12'!H41+'Res3_GET_31.12'!H41</f>
        <v>0</v>
      </c>
      <c r="I41" s="132">
        <f>'Res1_GET_31.12'!I41+'Res2_GET_31.12'!I41+'Res3_GET_31.12'!I41</f>
        <v>0</v>
      </c>
      <c r="J41" s="132">
        <f>'Res1_GET_31.12'!J41+'Res2_GET_31.12'!J41+'Res3_GET_31.12'!J41</f>
        <v>0</v>
      </c>
    </row>
    <row r="42" spans="1:10" ht="15">
      <c r="A42" s="146" t="s">
        <v>51</v>
      </c>
      <c r="B42" s="130" t="s">
        <v>77</v>
      </c>
      <c r="C42" s="131"/>
      <c r="D42" s="132">
        <f>'Res1_GET_31.12'!D42+'Res2_GET_31.12'!D42+'Res3_GET_31.12'!D42</f>
        <v>0</v>
      </c>
      <c r="E42" s="132">
        <f>'Res1_GET_31.12'!E42+'Res2_GET_31.12'!E42+'Res3_GET_31.12'!E42</f>
        <v>0</v>
      </c>
      <c r="F42" s="132">
        <f>'Res1_GET_31.12'!F42+'Res2_GET_31.12'!F42+'Res3_GET_31.12'!F42</f>
        <v>0</v>
      </c>
      <c r="G42" s="137"/>
      <c r="H42" s="132">
        <f>'Res1_GET_31.12'!H42+'Res2_GET_31.12'!H42+'Res3_GET_31.12'!H42</f>
        <v>0</v>
      </c>
      <c r="I42" s="132">
        <f>'Res1_GET_31.12'!I42+'Res2_GET_31.12'!I42+'Res3_GET_31.12'!I42</f>
        <v>0</v>
      </c>
      <c r="J42" s="132">
        <f>'Res1_GET_31.12'!J42+'Res2_GET_31.12'!J42+'Res3_GET_31.12'!J42</f>
        <v>0</v>
      </c>
    </row>
    <row r="43" spans="1:10" ht="15">
      <c r="A43" s="146" t="s">
        <v>134</v>
      </c>
      <c r="B43" s="130" t="s">
        <v>40</v>
      </c>
      <c r="C43" s="131"/>
      <c r="D43" s="132">
        <f>'Res1_GET_31.12'!D43+'Res2_GET_31.12'!D43+'Res3_GET_31.12'!D43</f>
        <v>0</v>
      </c>
      <c r="E43" s="132">
        <f>'Res1_GET_31.12'!E43+'Res2_GET_31.12'!E43+'Res3_GET_31.12'!E43</f>
        <v>0</v>
      </c>
      <c r="F43" s="132">
        <f>'Res1_GET_31.12'!F43+'Res2_GET_31.12'!F43+'Res3_GET_31.12'!F43</f>
        <v>0</v>
      </c>
      <c r="G43" s="137"/>
      <c r="H43" s="132">
        <f>'Res1_GET_31.12'!H43+'Res2_GET_31.12'!H43+'Res3_GET_31.12'!H43</f>
        <v>0</v>
      </c>
      <c r="I43" s="132">
        <f>'Res1_GET_31.12'!I43+'Res2_GET_31.12'!I43+'Res3_GET_31.12'!I43</f>
        <v>0</v>
      </c>
      <c r="J43" s="132">
        <f>'Res1_GET_31.12'!J43+'Res2_GET_31.12'!J43+'Res3_GET_31.12'!J43</f>
        <v>0</v>
      </c>
    </row>
    <row r="44" spans="1:10" ht="15">
      <c r="A44" s="146" t="s">
        <v>135</v>
      </c>
      <c r="B44" s="130" t="s">
        <v>3</v>
      </c>
      <c r="C44" s="131"/>
      <c r="D44" s="132">
        <f>'Res1_GET_31.12'!D44+'Res2_GET_31.12'!D44+'Res3_GET_31.12'!D44</f>
        <v>0</v>
      </c>
      <c r="E44" s="132">
        <f>'Res1_GET_31.12'!E44+'Res2_GET_31.12'!E44+'Res3_GET_31.12'!E44</f>
        <v>0</v>
      </c>
      <c r="F44" s="132">
        <f>'Res1_GET_31.12'!F44+'Res2_GET_31.12'!F44+'Res3_GET_31.12'!F44</f>
        <v>0</v>
      </c>
      <c r="G44" s="137"/>
      <c r="H44" s="132">
        <f>'Res1_GET_31.12'!H44+'Res2_GET_31.12'!H44+'Res3_GET_31.12'!H44</f>
        <v>0</v>
      </c>
      <c r="I44" s="132">
        <f>'Res1_GET_31.12'!I44+'Res2_GET_31.12'!I44+'Res3_GET_31.12'!I44</f>
        <v>0</v>
      </c>
      <c r="J44" s="132">
        <f>'Res1_GET_31.12'!J44+'Res2_GET_31.12'!J44+'Res3_GET_31.12'!J44</f>
        <v>0</v>
      </c>
    </row>
    <row r="45" spans="1:10" ht="15">
      <c r="A45" s="146" t="s">
        <v>136</v>
      </c>
      <c r="B45" s="130" t="s">
        <v>39</v>
      </c>
      <c r="C45" s="131"/>
      <c r="D45" s="132">
        <f>'Res1_GET_31.12'!D45+'Res2_GET_31.12'!D45+'Res3_GET_31.12'!D45</f>
        <v>0</v>
      </c>
      <c r="E45" s="132">
        <f>'Res1_GET_31.12'!E45+'Res2_GET_31.12'!E45+'Res3_GET_31.12'!E45</f>
        <v>0</v>
      </c>
      <c r="F45" s="132">
        <f>'Res1_GET_31.12'!F45+'Res2_GET_31.12'!F45+'Res3_GET_31.12'!F45</f>
        <v>0</v>
      </c>
      <c r="G45" s="137"/>
      <c r="H45" s="132">
        <f>'Res1_GET_31.12'!H45+'Res2_GET_31.12'!H45+'Res3_GET_31.12'!H45</f>
        <v>0</v>
      </c>
      <c r="I45" s="132">
        <f>'Res1_GET_31.12'!I45+'Res2_GET_31.12'!I45+'Res3_GET_31.12'!I45</f>
        <v>0</v>
      </c>
      <c r="J45" s="132">
        <f>'Res1_GET_31.12'!J45+'Res2_GET_31.12'!J45+'Res3_GET_31.12'!J45</f>
        <v>0</v>
      </c>
    </row>
    <row r="46" spans="1:10" ht="15">
      <c r="A46" s="226" t="s">
        <v>52</v>
      </c>
      <c r="B46" s="231"/>
      <c r="C46" s="135"/>
      <c r="D46" s="136">
        <f>SUM(D39:D45)</f>
        <v>0</v>
      </c>
      <c r="E46" s="136">
        <f>SUM(E39:E45)</f>
        <v>0</v>
      </c>
      <c r="F46" s="136">
        <f>SUM(F39:F45)</f>
        <v>0</v>
      </c>
      <c r="G46" s="137"/>
      <c r="H46" s="136">
        <f>SUM(H39:H45)</f>
        <v>0</v>
      </c>
      <c r="I46" s="136">
        <f>SUM(I39:I45)</f>
        <v>0</v>
      </c>
      <c r="J46" s="136">
        <f>SUM(J39:J45)</f>
        <v>0</v>
      </c>
    </row>
    <row r="47" spans="1:10" ht="15">
      <c r="A47" s="125" t="s">
        <v>186</v>
      </c>
      <c r="B47" s="125" t="s">
        <v>41</v>
      </c>
      <c r="C47" s="126"/>
      <c r="D47" s="127" t="s">
        <v>251</v>
      </c>
      <c r="E47" s="127" t="s">
        <v>252</v>
      </c>
      <c r="F47" s="127" t="s">
        <v>253</v>
      </c>
      <c r="G47" s="137"/>
      <c r="H47" s="127" t="s">
        <v>254</v>
      </c>
      <c r="I47" s="127" t="s">
        <v>255</v>
      </c>
      <c r="J47" s="145" t="s">
        <v>256</v>
      </c>
    </row>
    <row r="48" spans="1:10" ht="15">
      <c r="A48" s="130" t="s">
        <v>137</v>
      </c>
      <c r="B48" s="130" t="s">
        <v>53</v>
      </c>
      <c r="C48" s="131"/>
      <c r="D48" s="132">
        <f>'Res1_GET_31.12'!D48+'Res2_GET_31.12'!D48+'Res3_GET_31.12'!D48</f>
        <v>0</v>
      </c>
      <c r="E48" s="132">
        <f>'Res1_GET_31.12'!E48+'Res2_GET_31.12'!E48+'Res3_GET_31.12'!E48</f>
        <v>0</v>
      </c>
      <c r="F48" s="132">
        <f>'Res1_GET_31.12'!F48+'Res2_GET_31.12'!F48+'Res3_GET_31.12'!F48</f>
        <v>0</v>
      </c>
      <c r="G48" s="137"/>
      <c r="H48" s="132">
        <f>'Res1_GET_31.12'!H48+'Res2_GET_31.12'!H48+'Res3_GET_31.12'!H48</f>
        <v>0</v>
      </c>
      <c r="I48" s="132">
        <f>'Res1_GET_31.12'!I48+'Res2_GET_31.12'!I48+'Res3_GET_31.12'!I48</f>
        <v>0</v>
      </c>
      <c r="J48" s="132">
        <f>'Res1_GET_31.12'!J48+'Res2_GET_31.12'!J48+'Res3_GET_31.12'!J48</f>
        <v>0</v>
      </c>
    </row>
    <row r="49" spans="1:10" ht="15">
      <c r="A49" s="226" t="s">
        <v>54</v>
      </c>
      <c r="B49" s="227"/>
      <c r="C49" s="135"/>
      <c r="D49" s="136">
        <f>SUM(D48)</f>
        <v>0</v>
      </c>
      <c r="E49" s="136">
        <f>SUM(E48)</f>
        <v>0</v>
      </c>
      <c r="F49" s="136">
        <f>SUM(F48)</f>
        <v>0</v>
      </c>
      <c r="G49" s="134"/>
      <c r="H49" s="136">
        <f>SUM(H48)</f>
        <v>0</v>
      </c>
      <c r="I49" s="136">
        <f>SUM(I48)</f>
        <v>0</v>
      </c>
      <c r="J49" s="136">
        <f>SUM(J48)</f>
        <v>0</v>
      </c>
    </row>
    <row r="50" spans="1:10" ht="15">
      <c r="A50" s="130" t="s">
        <v>138</v>
      </c>
      <c r="B50" s="130" t="s">
        <v>55</v>
      </c>
      <c r="C50" s="131"/>
      <c r="D50" s="132">
        <f>'Res1_GET_31.12'!D50+'Res2_GET_31.12'!D50+'Res3_GET_31.12'!D50</f>
        <v>0</v>
      </c>
      <c r="E50" s="132">
        <f>'Res1_GET_31.12'!E50+'Res2_GET_31.12'!E50+'Res3_GET_31.12'!E50</f>
        <v>0</v>
      </c>
      <c r="F50" s="132">
        <f>'Res1_GET_31.12'!F50+'Res2_GET_31.12'!F50+'Res3_GET_31.12'!F50</f>
        <v>0</v>
      </c>
      <c r="G50" s="134"/>
      <c r="H50" s="132">
        <f>'Res1_GET_31.12'!H50+'Res2_GET_31.12'!H50+'Res3_GET_31.12'!H50</f>
        <v>0</v>
      </c>
      <c r="I50" s="132">
        <f>'Res1_GET_31.12'!I50+'Res2_GET_31.12'!I50+'Res3_GET_31.12'!I50</f>
        <v>0</v>
      </c>
      <c r="J50" s="132">
        <f>'Res1_GET_31.12'!J50+'Res2_GET_31.12'!J50+'Res3_GET_31.12'!J50</f>
        <v>0</v>
      </c>
    </row>
    <row r="51" spans="1:10" ht="15">
      <c r="A51" s="130" t="s">
        <v>139</v>
      </c>
      <c r="B51" s="130" t="s">
        <v>56</v>
      </c>
      <c r="C51" s="131"/>
      <c r="D51" s="132">
        <f>'Res1_GET_31.12'!D51+'Res2_GET_31.12'!D51+'Res3_GET_31.12'!D51</f>
        <v>0</v>
      </c>
      <c r="E51" s="132">
        <f>'Res1_GET_31.12'!E51+'Res2_GET_31.12'!E51+'Res3_GET_31.12'!E51</f>
        <v>0</v>
      </c>
      <c r="F51" s="132">
        <f>'Res1_GET_31.12'!F51+'Res2_GET_31.12'!F51+'Res3_GET_31.12'!F51</f>
        <v>0</v>
      </c>
      <c r="G51" s="134"/>
      <c r="H51" s="132">
        <f>'Res1_GET_31.12'!H51+'Res2_GET_31.12'!H51+'Res3_GET_31.12'!H51</f>
        <v>0</v>
      </c>
      <c r="I51" s="132">
        <f>'Res1_GET_31.12'!I51+'Res2_GET_31.12'!I51+'Res3_GET_31.12'!I51</f>
        <v>0</v>
      </c>
      <c r="J51" s="132">
        <f>'Res1_GET_31.12'!J51+'Res2_GET_31.12'!J51+'Res3_GET_31.12'!J51</f>
        <v>0</v>
      </c>
    </row>
    <row r="52" spans="1:10" ht="15">
      <c r="A52" s="130" t="s">
        <v>140</v>
      </c>
      <c r="B52" s="130" t="s">
        <v>5</v>
      </c>
      <c r="C52" s="131"/>
      <c r="D52" s="132">
        <f>'Res1_GET_31.12'!D52+'Res2_GET_31.12'!D52+'Res3_GET_31.12'!D52</f>
        <v>0</v>
      </c>
      <c r="E52" s="132">
        <f>'Res1_GET_31.12'!E52+'Res2_GET_31.12'!E52+'Res3_GET_31.12'!E52</f>
        <v>0</v>
      </c>
      <c r="F52" s="132">
        <f>'Res1_GET_31.12'!F52+'Res2_GET_31.12'!F52+'Res3_GET_31.12'!F52</f>
        <v>0</v>
      </c>
      <c r="G52" s="134"/>
      <c r="H52" s="132">
        <f>'Res1_GET_31.12'!H52+'Res2_GET_31.12'!H52+'Res3_GET_31.12'!H52</f>
        <v>0</v>
      </c>
      <c r="I52" s="132">
        <f>'Res1_GET_31.12'!I52+'Res2_GET_31.12'!I52+'Res3_GET_31.12'!I52</f>
        <v>0</v>
      </c>
      <c r="J52" s="132">
        <f>'Res1_GET_31.12'!J52+'Res2_GET_31.12'!J52+'Res3_GET_31.12'!J52</f>
        <v>0</v>
      </c>
    </row>
    <row r="53" spans="1:10" ht="15">
      <c r="A53" s="130" t="s">
        <v>141</v>
      </c>
      <c r="B53" s="130" t="s">
        <v>57</v>
      </c>
      <c r="C53" s="131"/>
      <c r="D53" s="132">
        <f>'Res1_GET_31.12'!D53+'Res2_GET_31.12'!D53+'Res3_GET_31.12'!D53</f>
        <v>0</v>
      </c>
      <c r="E53" s="132">
        <f>'Res1_GET_31.12'!E53+'Res2_GET_31.12'!E53+'Res3_GET_31.12'!E53</f>
        <v>0</v>
      </c>
      <c r="F53" s="132">
        <f>'Res1_GET_31.12'!F53+'Res2_GET_31.12'!F53+'Res3_GET_31.12'!F53</f>
        <v>0</v>
      </c>
      <c r="G53" s="134"/>
      <c r="H53" s="132">
        <f>'Res1_GET_31.12'!H53+'Res2_GET_31.12'!H53+'Res3_GET_31.12'!H53</f>
        <v>0</v>
      </c>
      <c r="I53" s="132">
        <f>'Res1_GET_31.12'!I53+'Res2_GET_31.12'!I53+'Res3_GET_31.12'!I53</f>
        <v>0</v>
      </c>
      <c r="J53" s="132">
        <f>'Res1_GET_31.12'!J53+'Res2_GET_31.12'!J53+'Res3_GET_31.12'!J53</f>
        <v>0</v>
      </c>
    </row>
    <row r="54" spans="1:10" ht="15">
      <c r="A54" s="130" t="s">
        <v>142</v>
      </c>
      <c r="B54" s="130" t="s">
        <v>58</v>
      </c>
      <c r="C54" s="131"/>
      <c r="D54" s="132">
        <f>'Res1_GET_31.12'!D54+'Res2_GET_31.12'!D54+'Res3_GET_31.12'!D54</f>
        <v>0</v>
      </c>
      <c r="E54" s="132">
        <f>'Res1_GET_31.12'!E54+'Res2_GET_31.12'!E54+'Res3_GET_31.12'!E54</f>
        <v>0</v>
      </c>
      <c r="F54" s="132">
        <f>'Res1_GET_31.12'!F54+'Res2_GET_31.12'!F54+'Res3_GET_31.12'!F54</f>
        <v>0</v>
      </c>
      <c r="G54" s="134"/>
      <c r="H54" s="132">
        <f>'Res1_GET_31.12'!H54+'Res2_GET_31.12'!H54+'Res3_GET_31.12'!H54</f>
        <v>0</v>
      </c>
      <c r="I54" s="132">
        <f>'Res1_GET_31.12'!I54+'Res2_GET_31.12'!I54+'Res3_GET_31.12'!I54</f>
        <v>0</v>
      </c>
      <c r="J54" s="132">
        <f>'Res1_GET_31.12'!J54+'Res2_GET_31.12'!J54+'Res3_GET_31.12'!J54</f>
        <v>0</v>
      </c>
    </row>
    <row r="55" spans="1:10" ht="15">
      <c r="A55" s="226" t="s">
        <v>59</v>
      </c>
      <c r="B55" s="227"/>
      <c r="C55" s="135"/>
      <c r="D55" s="136">
        <f>SUM(D50:D54)</f>
        <v>0</v>
      </c>
      <c r="E55" s="136">
        <f>SUM(E50:E54)</f>
        <v>0</v>
      </c>
      <c r="F55" s="136">
        <f>SUM(F50:F54)</f>
        <v>0</v>
      </c>
      <c r="G55" s="134"/>
      <c r="H55" s="136">
        <f>SUM(H50:H54)</f>
        <v>0</v>
      </c>
      <c r="I55" s="136">
        <f>SUM(I50:I54)</f>
        <v>0</v>
      </c>
      <c r="J55" s="136">
        <f>SUM(J50:J54)</f>
        <v>0</v>
      </c>
    </row>
    <row r="56" spans="1:10" ht="15">
      <c r="A56" s="130" t="s">
        <v>143</v>
      </c>
      <c r="B56" s="130" t="s">
        <v>6</v>
      </c>
      <c r="C56" s="131"/>
      <c r="D56" s="132">
        <f>'Res1_GET_31.12'!D56+'Res2_GET_31.12'!D56+'Res3_GET_31.12'!D56</f>
        <v>0</v>
      </c>
      <c r="E56" s="132">
        <f>'Res1_GET_31.12'!E56+'Res2_GET_31.12'!E56+'Res3_GET_31.12'!E56</f>
        <v>0</v>
      </c>
      <c r="F56" s="132">
        <f>'Res1_GET_31.12'!F56+'Res2_GET_31.12'!F56+'Res3_GET_31.12'!F56</f>
        <v>0</v>
      </c>
      <c r="G56" s="137"/>
      <c r="H56" s="132">
        <f>'Res1_GET_31.12'!H56+'Res2_GET_31.12'!H56+'Res3_GET_31.12'!H56</f>
        <v>0</v>
      </c>
      <c r="I56" s="132">
        <f>'Res1_GET_31.12'!I56+'Res2_GET_31.12'!I56+'Res3_GET_31.12'!I56</f>
        <v>0</v>
      </c>
      <c r="J56" s="132">
        <f>'Res1_GET_31.12'!J56+'Res2_GET_31.12'!J56+'Res3_GET_31.12'!J56</f>
        <v>0</v>
      </c>
    </row>
    <row r="57" spans="1:10" ht="15">
      <c r="A57" s="130" t="s">
        <v>144</v>
      </c>
      <c r="B57" s="130" t="s">
        <v>60</v>
      </c>
      <c r="C57" s="131"/>
      <c r="D57" s="132">
        <f>'Res1_GET_31.12'!D57+'Res2_GET_31.12'!D57+'Res3_GET_31.12'!D57</f>
        <v>0</v>
      </c>
      <c r="E57" s="132">
        <f>'Res1_GET_31.12'!E57+'Res2_GET_31.12'!E57+'Res3_GET_31.12'!E57</f>
        <v>0</v>
      </c>
      <c r="F57" s="132">
        <f>'Res1_GET_31.12'!F57+'Res2_GET_31.12'!F57+'Res3_GET_31.12'!F57</f>
        <v>0</v>
      </c>
      <c r="G57" s="137"/>
      <c r="H57" s="132">
        <f>'Res1_GET_31.12'!H57+'Res2_GET_31.12'!H57+'Res3_GET_31.12'!H57</f>
        <v>0</v>
      </c>
      <c r="I57" s="132">
        <f>'Res1_GET_31.12'!I57+'Res2_GET_31.12'!I57+'Res3_GET_31.12'!I57</f>
        <v>0</v>
      </c>
      <c r="J57" s="132">
        <f>'Res1_GET_31.12'!J57+'Res2_GET_31.12'!J57+'Res3_GET_31.12'!J57</f>
        <v>0</v>
      </c>
    </row>
    <row r="58" spans="1:10" ht="15">
      <c r="A58" s="130" t="s">
        <v>145</v>
      </c>
      <c r="B58" s="130" t="s">
        <v>7</v>
      </c>
      <c r="C58" s="131"/>
      <c r="D58" s="132">
        <f>'Res1_GET_31.12'!D58+'Res2_GET_31.12'!D58+'Res3_GET_31.12'!D58</f>
        <v>0</v>
      </c>
      <c r="E58" s="132">
        <f>'Res1_GET_31.12'!E58+'Res2_GET_31.12'!E58+'Res3_GET_31.12'!E58</f>
        <v>0</v>
      </c>
      <c r="F58" s="132">
        <f>'Res1_GET_31.12'!F58+'Res2_GET_31.12'!F58+'Res3_GET_31.12'!F58</f>
        <v>0</v>
      </c>
      <c r="G58" s="137"/>
      <c r="H58" s="132">
        <f>'Res1_GET_31.12'!H58+'Res2_GET_31.12'!H58+'Res3_GET_31.12'!H58</f>
        <v>0</v>
      </c>
      <c r="I58" s="132">
        <f>'Res1_GET_31.12'!I58+'Res2_GET_31.12'!I58+'Res3_GET_31.12'!I58</f>
        <v>0</v>
      </c>
      <c r="J58" s="132">
        <f>'Res1_GET_31.12'!J58+'Res2_GET_31.12'!J58+'Res3_GET_31.12'!J58</f>
        <v>0</v>
      </c>
    </row>
    <row r="59" spans="1:10" ht="15">
      <c r="A59" s="130" t="s">
        <v>146</v>
      </c>
      <c r="B59" s="130" t="s">
        <v>8</v>
      </c>
      <c r="C59" s="131"/>
      <c r="D59" s="132">
        <f>'Res1_GET_31.12'!D59+'Res2_GET_31.12'!D59+'Res3_GET_31.12'!D59</f>
        <v>0</v>
      </c>
      <c r="E59" s="132">
        <f>'Res1_GET_31.12'!E59+'Res2_GET_31.12'!E59+'Res3_GET_31.12'!E59</f>
        <v>0</v>
      </c>
      <c r="F59" s="132">
        <f>'Res1_GET_31.12'!F59+'Res2_GET_31.12'!F59+'Res3_GET_31.12'!F59</f>
        <v>0</v>
      </c>
      <c r="G59" s="137"/>
      <c r="H59" s="132">
        <f>'Res1_GET_31.12'!H59+'Res2_GET_31.12'!H59+'Res3_GET_31.12'!H59</f>
        <v>0</v>
      </c>
      <c r="I59" s="132">
        <f>'Res1_GET_31.12'!I59+'Res2_GET_31.12'!I59+'Res3_GET_31.12'!I59</f>
        <v>0</v>
      </c>
      <c r="J59" s="132">
        <f>'Res1_GET_31.12'!J59+'Res2_GET_31.12'!J59+'Res3_GET_31.12'!J59</f>
        <v>0</v>
      </c>
    </row>
    <row r="60" spans="1:10" ht="15">
      <c r="A60" s="130" t="s">
        <v>147</v>
      </c>
      <c r="B60" s="130" t="s">
        <v>61</v>
      </c>
      <c r="C60" s="131"/>
      <c r="D60" s="132">
        <f>'Res1_GET_31.12'!D60+'Res2_GET_31.12'!D60+'Res3_GET_31.12'!D60</f>
        <v>0</v>
      </c>
      <c r="E60" s="132">
        <f>'Res1_GET_31.12'!E60+'Res2_GET_31.12'!E60+'Res3_GET_31.12'!E60</f>
        <v>0</v>
      </c>
      <c r="F60" s="132">
        <f>'Res1_GET_31.12'!F60+'Res2_GET_31.12'!F60+'Res3_GET_31.12'!F60</f>
        <v>0</v>
      </c>
      <c r="G60" s="137"/>
      <c r="H60" s="132">
        <f>'Res1_GET_31.12'!H60+'Res2_GET_31.12'!H60+'Res3_GET_31.12'!H60</f>
        <v>0</v>
      </c>
      <c r="I60" s="132">
        <f>'Res1_GET_31.12'!I60+'Res2_GET_31.12'!I60+'Res3_GET_31.12'!I60</f>
        <v>0</v>
      </c>
      <c r="J60" s="132">
        <f>'Res1_GET_31.12'!J60+'Res2_GET_31.12'!J60+'Res3_GET_31.12'!J60</f>
        <v>0</v>
      </c>
    </row>
    <row r="61" spans="1:10" ht="15">
      <c r="A61" s="130" t="s">
        <v>148</v>
      </c>
      <c r="B61" s="130" t="s">
        <v>9</v>
      </c>
      <c r="C61" s="131"/>
      <c r="D61" s="132">
        <f>'Res1_GET_31.12'!D61+'Res2_GET_31.12'!D61+'Res3_GET_31.12'!D61</f>
        <v>0</v>
      </c>
      <c r="E61" s="132">
        <f>'Res1_GET_31.12'!E61+'Res2_GET_31.12'!E61+'Res3_GET_31.12'!E61</f>
        <v>0</v>
      </c>
      <c r="F61" s="132">
        <f>'Res1_GET_31.12'!F61+'Res2_GET_31.12'!F61+'Res3_GET_31.12'!F61</f>
        <v>0</v>
      </c>
      <c r="G61" s="137"/>
      <c r="H61" s="132">
        <f>'Res1_GET_31.12'!H61+'Res2_GET_31.12'!H61+'Res3_GET_31.12'!H61</f>
        <v>0</v>
      </c>
      <c r="I61" s="132">
        <f>'Res1_GET_31.12'!I61+'Res2_GET_31.12'!I61+'Res3_GET_31.12'!I61</f>
        <v>0</v>
      </c>
      <c r="J61" s="132">
        <f>'Res1_GET_31.12'!J61+'Res2_GET_31.12'!J61+'Res3_GET_31.12'!J61</f>
        <v>0</v>
      </c>
    </row>
    <row r="62" spans="1:10" ht="15">
      <c r="A62" s="130" t="s">
        <v>149</v>
      </c>
      <c r="B62" s="130" t="s">
        <v>62</v>
      </c>
      <c r="C62" s="131"/>
      <c r="D62" s="132">
        <f>'Res1_GET_31.12'!D62+'Res2_GET_31.12'!D62+'Res3_GET_31.12'!D62</f>
        <v>0</v>
      </c>
      <c r="E62" s="132">
        <f>'Res1_GET_31.12'!E62+'Res2_GET_31.12'!E62+'Res3_GET_31.12'!E62</f>
        <v>0</v>
      </c>
      <c r="F62" s="132">
        <f>'Res1_GET_31.12'!F62+'Res2_GET_31.12'!F62+'Res3_GET_31.12'!F62</f>
        <v>0</v>
      </c>
      <c r="G62" s="137"/>
      <c r="H62" s="132">
        <f>'Res1_GET_31.12'!H62+'Res2_GET_31.12'!H62+'Res3_GET_31.12'!H62</f>
        <v>0</v>
      </c>
      <c r="I62" s="132">
        <f>'Res1_GET_31.12'!I62+'Res2_GET_31.12'!I62+'Res3_GET_31.12'!I62</f>
        <v>0</v>
      </c>
      <c r="J62" s="132">
        <f>'Res1_GET_31.12'!J62+'Res2_GET_31.12'!J62+'Res3_GET_31.12'!J62</f>
        <v>0</v>
      </c>
    </row>
    <row r="63" spans="1:10" ht="15">
      <c r="A63" s="130" t="s">
        <v>150</v>
      </c>
      <c r="B63" s="130" t="s">
        <v>10</v>
      </c>
      <c r="C63" s="131"/>
      <c r="D63" s="132">
        <f>'Res1_GET_31.12'!D63+'Res2_GET_31.12'!D63+'Res3_GET_31.12'!D63</f>
        <v>0</v>
      </c>
      <c r="E63" s="132">
        <f>'Res1_GET_31.12'!E63+'Res2_GET_31.12'!E63+'Res3_GET_31.12'!E63</f>
        <v>0</v>
      </c>
      <c r="F63" s="132">
        <f>'Res1_GET_31.12'!F63+'Res2_GET_31.12'!F63+'Res3_GET_31.12'!F63</f>
        <v>0</v>
      </c>
      <c r="G63" s="137"/>
      <c r="H63" s="132">
        <f>'Res1_GET_31.12'!H63+'Res2_GET_31.12'!H63+'Res3_GET_31.12'!H63</f>
        <v>0</v>
      </c>
      <c r="I63" s="132">
        <f>'Res1_GET_31.12'!I63+'Res2_GET_31.12'!I63+'Res3_GET_31.12'!I63</f>
        <v>0</v>
      </c>
      <c r="J63" s="132">
        <f>'Res1_GET_31.12'!J63+'Res2_GET_31.12'!J63+'Res3_GET_31.12'!J63</f>
        <v>0</v>
      </c>
    </row>
    <row r="64" spans="1:10" ht="15">
      <c r="A64" s="130" t="s">
        <v>151</v>
      </c>
      <c r="B64" s="130" t="s">
        <v>63</v>
      </c>
      <c r="C64" s="131"/>
      <c r="D64" s="132">
        <f>'Res1_GET_31.12'!D64+'Res2_GET_31.12'!D64+'Res3_GET_31.12'!D64</f>
        <v>0</v>
      </c>
      <c r="E64" s="132">
        <f>'Res1_GET_31.12'!E64+'Res2_GET_31.12'!E64+'Res3_GET_31.12'!E64</f>
        <v>0</v>
      </c>
      <c r="F64" s="132">
        <f>'Res1_GET_31.12'!F64+'Res2_GET_31.12'!F64+'Res3_GET_31.12'!F64</f>
        <v>0</v>
      </c>
      <c r="G64" s="137"/>
      <c r="H64" s="132">
        <f>'Res1_GET_31.12'!H64+'Res2_GET_31.12'!H64+'Res3_GET_31.12'!H64</f>
        <v>0</v>
      </c>
      <c r="I64" s="132">
        <f>'Res1_GET_31.12'!I64+'Res2_GET_31.12'!I64+'Res3_GET_31.12'!I64</f>
        <v>0</v>
      </c>
      <c r="J64" s="132">
        <f>'Res1_GET_31.12'!J64+'Res2_GET_31.12'!J64+'Res3_GET_31.12'!J64</f>
        <v>0</v>
      </c>
    </row>
    <row r="65" spans="1:10" ht="15">
      <c r="A65" s="130" t="s">
        <v>152</v>
      </c>
      <c r="B65" s="130" t="s">
        <v>64</v>
      </c>
      <c r="C65" s="131"/>
      <c r="D65" s="132">
        <f>'Res1_GET_31.12'!D65+'Res2_GET_31.12'!D65+'Res3_GET_31.12'!D65</f>
        <v>0</v>
      </c>
      <c r="E65" s="132">
        <f>'Res1_GET_31.12'!E65+'Res2_GET_31.12'!E65+'Res3_GET_31.12'!E65</f>
        <v>0</v>
      </c>
      <c r="F65" s="132">
        <f>'Res1_GET_31.12'!F65+'Res2_GET_31.12'!F65+'Res3_GET_31.12'!F65</f>
        <v>0</v>
      </c>
      <c r="G65" s="137"/>
      <c r="H65" s="132">
        <f>'Res1_GET_31.12'!H65+'Res2_GET_31.12'!H65+'Res3_GET_31.12'!H65</f>
        <v>0</v>
      </c>
      <c r="I65" s="132">
        <f>'Res1_GET_31.12'!I65+'Res2_GET_31.12'!I65+'Res3_GET_31.12'!I65</f>
        <v>0</v>
      </c>
      <c r="J65" s="132">
        <f>'Res1_GET_31.12'!J65+'Res2_GET_31.12'!J65+'Res3_GET_31.12'!J65</f>
        <v>0</v>
      </c>
    </row>
    <row r="66" spans="1:10" ht="15">
      <c r="A66" s="130" t="s">
        <v>153</v>
      </c>
      <c r="B66" s="130" t="s">
        <v>65</v>
      </c>
      <c r="C66" s="131"/>
      <c r="D66" s="132">
        <f>'Res1_GET_31.12'!D66+'Res2_GET_31.12'!D66+'Res3_GET_31.12'!D66</f>
        <v>0</v>
      </c>
      <c r="E66" s="132">
        <f>'Res1_GET_31.12'!E66+'Res2_GET_31.12'!E66+'Res3_GET_31.12'!E66</f>
        <v>0</v>
      </c>
      <c r="F66" s="132">
        <f>'Res1_GET_31.12'!F66+'Res2_GET_31.12'!F66+'Res3_GET_31.12'!F66</f>
        <v>0</v>
      </c>
      <c r="G66" s="137"/>
      <c r="H66" s="132">
        <f>'Res1_GET_31.12'!H66+'Res2_GET_31.12'!H66+'Res3_GET_31.12'!H66</f>
        <v>0</v>
      </c>
      <c r="I66" s="132">
        <f>'Res1_GET_31.12'!I66+'Res2_GET_31.12'!I66+'Res3_GET_31.12'!I66</f>
        <v>0</v>
      </c>
      <c r="J66" s="132">
        <f>'Res1_GET_31.12'!J66+'Res2_GET_31.12'!J66+'Res3_GET_31.12'!J66</f>
        <v>0</v>
      </c>
    </row>
    <row r="67" spans="1:10" ht="15">
      <c r="A67" s="130" t="s">
        <v>154</v>
      </c>
      <c r="B67" s="130" t="s">
        <v>11</v>
      </c>
      <c r="C67" s="131"/>
      <c r="D67" s="132">
        <f>'Res1_GET_31.12'!D67+'Res2_GET_31.12'!D67+'Res3_GET_31.12'!D67</f>
        <v>0</v>
      </c>
      <c r="E67" s="132">
        <f>'Res1_GET_31.12'!E67+'Res2_GET_31.12'!E67+'Res3_GET_31.12'!E67</f>
        <v>0</v>
      </c>
      <c r="F67" s="132">
        <f>'Res1_GET_31.12'!F67+'Res2_GET_31.12'!F67+'Res3_GET_31.12'!F67</f>
        <v>0</v>
      </c>
      <c r="G67" s="137"/>
      <c r="H67" s="132">
        <f>'Res1_GET_31.12'!H67+'Res2_GET_31.12'!H67+'Res3_GET_31.12'!H67</f>
        <v>0</v>
      </c>
      <c r="I67" s="132">
        <f>'Res1_GET_31.12'!I67+'Res2_GET_31.12'!I67+'Res3_GET_31.12'!I67</f>
        <v>0</v>
      </c>
      <c r="J67" s="132">
        <f>'Res1_GET_31.12'!J67+'Res2_GET_31.12'!J67+'Res3_GET_31.12'!J67</f>
        <v>0</v>
      </c>
    </row>
    <row r="68" spans="1:10" ht="15">
      <c r="A68" s="130" t="s">
        <v>155</v>
      </c>
      <c r="B68" s="130" t="s">
        <v>66</v>
      </c>
      <c r="C68" s="131"/>
      <c r="D68" s="132">
        <f>'Res1_GET_31.12'!D68+'Res2_GET_31.12'!D68+'Res3_GET_31.12'!D68</f>
        <v>0</v>
      </c>
      <c r="E68" s="132">
        <f>'Res1_GET_31.12'!E68+'Res2_GET_31.12'!E68+'Res3_GET_31.12'!E68</f>
        <v>0</v>
      </c>
      <c r="F68" s="132">
        <f>'Res1_GET_31.12'!F68+'Res2_GET_31.12'!F68+'Res3_GET_31.12'!F68</f>
        <v>0</v>
      </c>
      <c r="G68" s="137"/>
      <c r="H68" s="132">
        <f>'Res1_GET_31.12'!H68+'Res2_GET_31.12'!H68+'Res3_GET_31.12'!H68</f>
        <v>0</v>
      </c>
      <c r="I68" s="132">
        <f>'Res1_GET_31.12'!I68+'Res2_GET_31.12'!I68+'Res3_GET_31.12'!I68</f>
        <v>0</v>
      </c>
      <c r="J68" s="132">
        <f>'Res1_GET_31.12'!J68+'Res2_GET_31.12'!J68+'Res3_GET_31.12'!J68</f>
        <v>0</v>
      </c>
    </row>
    <row r="69" spans="1:10" ht="15">
      <c r="A69" s="130" t="s">
        <v>156</v>
      </c>
      <c r="B69" s="130" t="s">
        <v>12</v>
      </c>
      <c r="C69" s="131"/>
      <c r="D69" s="132">
        <f>'Res1_GET_31.12'!D69+'Res2_GET_31.12'!D69+'Res3_GET_31.12'!D69</f>
        <v>0</v>
      </c>
      <c r="E69" s="132">
        <f>'Res1_GET_31.12'!E69+'Res2_GET_31.12'!E69+'Res3_GET_31.12'!E69</f>
        <v>0</v>
      </c>
      <c r="F69" s="132">
        <f>'Res1_GET_31.12'!F69+'Res2_GET_31.12'!F69+'Res3_GET_31.12'!F69</f>
        <v>0</v>
      </c>
      <c r="G69" s="137"/>
      <c r="H69" s="132">
        <f>'Res1_GET_31.12'!H69+'Res2_GET_31.12'!H69+'Res3_GET_31.12'!H69</f>
        <v>0</v>
      </c>
      <c r="I69" s="132">
        <f>'Res1_GET_31.12'!I69+'Res2_GET_31.12'!I69+'Res3_GET_31.12'!I69</f>
        <v>0</v>
      </c>
      <c r="J69" s="132">
        <f>'Res1_GET_31.12'!J69+'Res2_GET_31.12'!J69+'Res3_GET_31.12'!J69</f>
        <v>0</v>
      </c>
    </row>
    <row r="70" spans="1:10" ht="15">
      <c r="A70" s="130" t="s">
        <v>157</v>
      </c>
      <c r="B70" s="130" t="s">
        <v>67</v>
      </c>
      <c r="C70" s="131"/>
      <c r="D70" s="132">
        <f>'Res1_GET_31.12'!D70+'Res2_GET_31.12'!D70+'Res3_GET_31.12'!D70</f>
        <v>0</v>
      </c>
      <c r="E70" s="132">
        <f>'Res1_GET_31.12'!E70+'Res2_GET_31.12'!E70+'Res3_GET_31.12'!E70</f>
        <v>0</v>
      </c>
      <c r="F70" s="132">
        <f>'Res1_GET_31.12'!F70+'Res2_GET_31.12'!F70+'Res3_GET_31.12'!F70</f>
        <v>0</v>
      </c>
      <c r="G70" s="137"/>
      <c r="H70" s="132">
        <f>'Res1_GET_31.12'!H70+'Res2_GET_31.12'!H70+'Res3_GET_31.12'!H70</f>
        <v>0</v>
      </c>
      <c r="I70" s="132">
        <f>'Res1_GET_31.12'!I70+'Res2_GET_31.12'!I70+'Res3_GET_31.12'!I70</f>
        <v>0</v>
      </c>
      <c r="J70" s="132">
        <f>'Res1_GET_31.12'!J70+'Res2_GET_31.12'!J70+'Res3_GET_31.12'!J70</f>
        <v>0</v>
      </c>
    </row>
    <row r="71" spans="1:10" ht="15">
      <c r="A71" s="130" t="s">
        <v>158</v>
      </c>
      <c r="B71" s="130" t="s">
        <v>13</v>
      </c>
      <c r="C71" s="131"/>
      <c r="D71" s="132">
        <f>'Res1_GET_31.12'!D71+'Res2_GET_31.12'!D71+'Res3_GET_31.12'!D71</f>
        <v>0</v>
      </c>
      <c r="E71" s="132">
        <f>'Res1_GET_31.12'!E71+'Res2_GET_31.12'!E71+'Res3_GET_31.12'!E71</f>
        <v>0</v>
      </c>
      <c r="F71" s="132">
        <f>'Res1_GET_31.12'!F71+'Res2_GET_31.12'!F71+'Res3_GET_31.12'!F71</f>
        <v>0</v>
      </c>
      <c r="G71" s="137"/>
      <c r="H71" s="132">
        <f>'Res1_GET_31.12'!H71+'Res2_GET_31.12'!H71+'Res3_GET_31.12'!H71</f>
        <v>0</v>
      </c>
      <c r="I71" s="132">
        <f>'Res1_GET_31.12'!I71+'Res2_GET_31.12'!I71+'Res3_GET_31.12'!I71</f>
        <v>0</v>
      </c>
      <c r="J71" s="132">
        <f>'Res1_GET_31.12'!J71+'Res2_GET_31.12'!J71+'Res3_GET_31.12'!J71</f>
        <v>0</v>
      </c>
    </row>
    <row r="72" spans="1:10" ht="15">
      <c r="A72" s="226" t="s">
        <v>68</v>
      </c>
      <c r="B72" s="227"/>
      <c r="C72" s="135"/>
      <c r="D72" s="136">
        <f>SUM(D56:D71)</f>
        <v>0</v>
      </c>
      <c r="E72" s="136">
        <f>SUM(E56:E71)</f>
        <v>0</v>
      </c>
      <c r="F72" s="136">
        <f>SUM(F56:F71)</f>
        <v>0</v>
      </c>
      <c r="G72" s="137"/>
      <c r="H72" s="136">
        <f>SUM(H56:H71)</f>
        <v>0</v>
      </c>
      <c r="I72" s="136">
        <f>SUM(I56:I71)</f>
        <v>0</v>
      </c>
      <c r="J72" s="136">
        <f>SUM(J56:J71)</f>
        <v>0</v>
      </c>
    </row>
    <row r="73" spans="1:10" ht="15">
      <c r="A73" s="130" t="s">
        <v>159</v>
      </c>
      <c r="B73" s="130" t="s">
        <v>70</v>
      </c>
      <c r="C73" s="131"/>
      <c r="D73" s="132">
        <f>'Res1_GET_31.12'!D73+'Res2_GET_31.12'!D73+'Res3_GET_31.12'!D73</f>
        <v>0</v>
      </c>
      <c r="E73" s="132">
        <f>'Res1_GET_31.12'!E73+'Res2_GET_31.12'!E73+'Res3_GET_31.12'!E73</f>
        <v>0</v>
      </c>
      <c r="F73" s="132">
        <f>'Res1_GET_31.12'!F73+'Res2_GET_31.12'!F73+'Res3_GET_31.12'!F73</f>
        <v>0</v>
      </c>
      <c r="G73" s="134"/>
      <c r="H73" s="132">
        <f>'Res1_GET_31.12'!H73+'Res2_GET_31.12'!H73+'Res3_GET_31.12'!H73</f>
        <v>0</v>
      </c>
      <c r="I73" s="132">
        <f>'Res1_GET_31.12'!I73+'Res2_GET_31.12'!I73+'Res3_GET_31.12'!I73</f>
        <v>0</v>
      </c>
      <c r="J73" s="132">
        <f>'Res1_GET_31.12'!J73+'Res2_GET_31.12'!J73+'Res3_GET_31.12'!J73</f>
        <v>0</v>
      </c>
    </row>
    <row r="74" spans="1:10" ht="15">
      <c r="A74" s="130" t="s">
        <v>160</v>
      </c>
      <c r="B74" s="130" t="s">
        <v>71</v>
      </c>
      <c r="C74" s="131"/>
      <c r="D74" s="132">
        <f>'Res1_GET_31.12'!D74+'Res2_GET_31.12'!D74+'Res3_GET_31.12'!D74</f>
        <v>0</v>
      </c>
      <c r="E74" s="132">
        <f>'Res1_GET_31.12'!E74+'Res2_GET_31.12'!E74+'Res3_GET_31.12'!E74</f>
        <v>0</v>
      </c>
      <c r="F74" s="132">
        <f>'Res1_GET_31.12'!F74+'Res2_GET_31.12'!F74+'Res3_GET_31.12'!F74</f>
        <v>0</v>
      </c>
      <c r="G74" s="134"/>
      <c r="H74" s="132">
        <f>'Res1_GET_31.12'!H74+'Res2_GET_31.12'!H74+'Res3_GET_31.12'!H74</f>
        <v>0</v>
      </c>
      <c r="I74" s="132">
        <f>'Res1_GET_31.12'!I74+'Res2_GET_31.12'!I74+'Res3_GET_31.12'!I74</f>
        <v>0</v>
      </c>
      <c r="J74" s="132">
        <f>'Res1_GET_31.12'!J74+'Res2_GET_31.12'!J74+'Res3_GET_31.12'!J74</f>
        <v>0</v>
      </c>
    </row>
    <row r="75" spans="1:10" ht="15">
      <c r="A75" s="130" t="s">
        <v>161</v>
      </c>
      <c r="B75" s="130" t="s">
        <v>72</v>
      </c>
      <c r="C75" s="131"/>
      <c r="D75" s="132">
        <f>'Res1_GET_31.12'!D75+'Res2_GET_31.12'!D75+'Res3_GET_31.12'!D75</f>
        <v>0</v>
      </c>
      <c r="E75" s="132">
        <f>'Res1_GET_31.12'!E75+'Res2_GET_31.12'!E75+'Res3_GET_31.12'!E75</f>
        <v>0</v>
      </c>
      <c r="F75" s="132">
        <f>'Res1_GET_31.12'!F75+'Res2_GET_31.12'!F75+'Res3_GET_31.12'!F75</f>
        <v>0</v>
      </c>
      <c r="G75" s="134"/>
      <c r="H75" s="132">
        <f>'Res1_GET_31.12'!H75+'Res2_GET_31.12'!H75+'Res3_GET_31.12'!H75</f>
        <v>0</v>
      </c>
      <c r="I75" s="132">
        <f>'Res1_GET_31.12'!I75+'Res2_GET_31.12'!I75+'Res3_GET_31.12'!I75</f>
        <v>0</v>
      </c>
      <c r="J75" s="132">
        <f>'Res1_GET_31.12'!J75+'Res2_GET_31.12'!J75+'Res3_GET_31.12'!J75</f>
        <v>0</v>
      </c>
    </row>
    <row r="76" spans="1:10" ht="15">
      <c r="A76" s="130" t="s">
        <v>162</v>
      </c>
      <c r="B76" s="130" t="s">
        <v>14</v>
      </c>
      <c r="C76" s="131"/>
      <c r="D76" s="132">
        <f>'Res1_GET_31.12'!D76+'Res2_GET_31.12'!D76+'Res3_GET_31.12'!D76</f>
        <v>0</v>
      </c>
      <c r="E76" s="132">
        <f>'Res1_GET_31.12'!E76+'Res2_GET_31.12'!E76+'Res3_GET_31.12'!E76</f>
        <v>0</v>
      </c>
      <c r="F76" s="132">
        <f>'Res1_GET_31.12'!F76+'Res2_GET_31.12'!F76+'Res3_GET_31.12'!F76</f>
        <v>0</v>
      </c>
      <c r="G76" s="134"/>
      <c r="H76" s="132">
        <f>'Res1_GET_31.12'!H76+'Res2_GET_31.12'!H76+'Res3_GET_31.12'!H76</f>
        <v>0</v>
      </c>
      <c r="I76" s="132">
        <f>'Res1_GET_31.12'!I76+'Res2_GET_31.12'!I76+'Res3_GET_31.12'!I76</f>
        <v>0</v>
      </c>
      <c r="J76" s="132">
        <f>'Res1_GET_31.12'!J76+'Res2_GET_31.12'!J76+'Res3_GET_31.12'!J76</f>
        <v>0</v>
      </c>
    </row>
    <row r="77" spans="1:10" ht="15">
      <c r="A77" s="130" t="s">
        <v>163</v>
      </c>
      <c r="B77" s="130" t="s">
        <v>69</v>
      </c>
      <c r="C77" s="131"/>
      <c r="D77" s="132">
        <f>'Res1_GET_31.12'!D77+'Res2_GET_31.12'!D77+'Res3_GET_31.12'!D77</f>
        <v>0</v>
      </c>
      <c r="E77" s="132">
        <f>'Res1_GET_31.12'!E77+'Res2_GET_31.12'!E77+'Res3_GET_31.12'!E77</f>
        <v>0</v>
      </c>
      <c r="F77" s="132">
        <f>'Res1_GET_31.12'!F77+'Res2_GET_31.12'!F77+'Res3_GET_31.12'!F77</f>
        <v>0</v>
      </c>
      <c r="G77" s="137"/>
      <c r="H77" s="132">
        <f>'Res1_GET_31.12'!H77+'Res2_GET_31.12'!H77+'Res3_GET_31.12'!H77</f>
        <v>0</v>
      </c>
      <c r="I77" s="132">
        <f>'Res1_GET_31.12'!I77+'Res2_GET_31.12'!I77+'Res3_GET_31.12'!I77</f>
        <v>0</v>
      </c>
      <c r="J77" s="132">
        <f>'Res1_GET_31.12'!J77+'Res2_GET_31.12'!J77+'Res3_GET_31.12'!J77</f>
        <v>0</v>
      </c>
    </row>
    <row r="78" spans="1:10" ht="15">
      <c r="A78" s="226" t="s">
        <v>73</v>
      </c>
      <c r="B78" s="227"/>
      <c r="C78" s="135"/>
      <c r="D78" s="136">
        <f>SUM(D73:D77)</f>
        <v>0</v>
      </c>
      <c r="E78" s="136">
        <f>SUM(E73:E77)</f>
        <v>0</v>
      </c>
      <c r="F78" s="136">
        <f>SUM(F73:F77)</f>
        <v>0</v>
      </c>
      <c r="G78" s="137"/>
      <c r="H78" s="136">
        <f>SUM(H73:H77)</f>
        <v>0</v>
      </c>
      <c r="I78" s="136">
        <f>SUM(I73:I77)</f>
        <v>0</v>
      </c>
      <c r="J78" s="136">
        <f>SUM(J73:J77)</f>
        <v>0</v>
      </c>
    </row>
    <row r="79" spans="1:10" ht="15">
      <c r="A79" s="147" t="s">
        <v>192</v>
      </c>
      <c r="B79" s="148" t="s">
        <v>193</v>
      </c>
      <c r="C79" s="131"/>
      <c r="D79" s="132">
        <f>'Res1_GET_31.12'!D79+'Res2_GET_31.12'!D79+'Res3_GET_31.12'!D79</f>
        <v>0</v>
      </c>
      <c r="E79" s="132">
        <f>'Res1_GET_31.12'!E79+'Res2_GET_31.12'!E79+'Res3_GET_31.12'!E79</f>
        <v>0</v>
      </c>
      <c r="F79" s="132">
        <f>'Res1_GET_31.12'!F79+'Res2_GET_31.12'!F79+'Res3_GET_31.12'!F79</f>
        <v>0</v>
      </c>
      <c r="G79" s="137"/>
      <c r="H79" s="149"/>
      <c r="I79" s="149"/>
      <c r="J79" s="149"/>
    </row>
    <row r="80" spans="1:10" ht="15.75" thickBot="1">
      <c r="A80" s="226" t="s">
        <v>194</v>
      </c>
      <c r="B80" s="227"/>
      <c r="C80" s="135"/>
      <c r="D80" s="136">
        <f>SUM(D79)</f>
        <v>0</v>
      </c>
      <c r="E80" s="136">
        <f>SUM(E79)</f>
        <v>0</v>
      </c>
      <c r="F80" s="136">
        <f>SUM(F79)</f>
        <v>0</v>
      </c>
      <c r="G80" s="150"/>
      <c r="H80" s="136">
        <f>SUM(H79)</f>
        <v>0</v>
      </c>
      <c r="I80" s="136">
        <f>SUM(I79)</f>
        <v>0</v>
      </c>
      <c r="J80" s="136">
        <f>SUM(J79)</f>
        <v>0</v>
      </c>
    </row>
    <row r="81" spans="1:10" ht="16.5" thickBot="1">
      <c r="A81" s="151" t="s">
        <v>195</v>
      </c>
      <c r="B81" s="152" t="s">
        <v>196</v>
      </c>
      <c r="C81" s="153"/>
      <c r="D81" s="154">
        <f>SUM(D46-D49-D55-D72-D78-D80)</f>
        <v>0</v>
      </c>
      <c r="E81" s="154">
        <f>SUM(E46-E49-E55-E72-E78-E80)</f>
        <v>0</v>
      </c>
      <c r="F81" s="154">
        <f>SUM(F46-F49-F55-F72-F78-F80)</f>
        <v>0</v>
      </c>
      <c r="G81" s="155"/>
      <c r="H81" s="154">
        <f>SUM(H46-H49-H55-H72-H78-H80)</f>
        <v>0</v>
      </c>
      <c r="I81" s="154">
        <f>SUM(I46-I49-I55-I72-I78-I80)</f>
        <v>0</v>
      </c>
      <c r="J81" s="154">
        <f>SUM(J46-J49-J55-J72-J78-J80)</f>
        <v>0</v>
      </c>
    </row>
    <row r="82" spans="1:10" ht="15">
      <c r="A82" s="133" t="s">
        <v>2</v>
      </c>
      <c r="B82" s="133" t="s">
        <v>0</v>
      </c>
      <c r="C82" s="156"/>
      <c r="D82" s="134"/>
      <c r="E82" s="134"/>
      <c r="F82" s="134"/>
      <c r="G82" s="134"/>
      <c r="H82" s="134"/>
      <c r="I82" s="134"/>
      <c r="J82" s="134"/>
    </row>
    <row r="83" spans="1:10" ht="15">
      <c r="A83" s="133"/>
      <c r="B83" s="133"/>
      <c r="C83" s="156"/>
      <c r="D83" s="134"/>
      <c r="E83" s="134"/>
      <c r="F83" s="134"/>
      <c r="G83" s="134"/>
      <c r="H83" s="134"/>
      <c r="I83" s="134"/>
      <c r="J83" s="134"/>
    </row>
    <row r="84" spans="1:10" ht="15">
      <c r="A84" s="133"/>
      <c r="B84" s="133"/>
      <c r="C84" s="156"/>
      <c r="D84" s="134"/>
      <c r="E84" s="134"/>
      <c r="F84" s="134"/>
      <c r="G84" s="134"/>
      <c r="H84" s="134"/>
      <c r="I84" s="134"/>
      <c r="J84" s="134"/>
    </row>
    <row r="85" spans="1:10" ht="15">
      <c r="A85" s="133"/>
      <c r="B85" s="133"/>
      <c r="C85" s="156"/>
      <c r="D85" s="134"/>
      <c r="E85" s="134"/>
      <c r="F85" s="134"/>
      <c r="G85" s="134"/>
      <c r="H85" s="134"/>
      <c r="I85" s="134"/>
      <c r="J85" s="134"/>
    </row>
    <row r="86" spans="1:10" ht="15">
      <c r="A86" s="133"/>
      <c r="B86" s="133"/>
      <c r="C86" s="156"/>
      <c r="D86" s="134"/>
      <c r="E86" s="134"/>
      <c r="F86" s="134"/>
      <c r="G86" s="134"/>
      <c r="H86" s="134"/>
      <c r="I86" s="134"/>
      <c r="J86" s="134"/>
    </row>
    <row r="87" spans="1:10" ht="15">
      <c r="A87" s="133"/>
      <c r="B87" s="133"/>
      <c r="C87" s="156"/>
      <c r="D87" s="134"/>
      <c r="E87" s="134"/>
      <c r="F87" s="134"/>
      <c r="G87" s="134"/>
      <c r="H87" s="134"/>
      <c r="I87" s="134"/>
      <c r="J87" s="134"/>
    </row>
    <row r="88" spans="1:10" ht="15">
      <c r="A88" s="133"/>
      <c r="B88" s="133"/>
      <c r="C88" s="156"/>
      <c r="D88" s="134"/>
      <c r="E88" s="134"/>
      <c r="F88" s="134"/>
      <c r="G88" s="134"/>
      <c r="H88" s="134"/>
      <c r="I88" s="134"/>
      <c r="J88" s="134"/>
    </row>
    <row r="89" spans="1:10" ht="15">
      <c r="A89" s="133"/>
      <c r="B89" s="133"/>
      <c r="C89" s="156"/>
      <c r="D89" s="134"/>
      <c r="E89" s="134"/>
      <c r="F89" s="134"/>
      <c r="G89" s="134"/>
      <c r="H89" s="134"/>
      <c r="I89" s="134"/>
      <c r="J89" s="134"/>
    </row>
    <row r="90" spans="1:10" ht="15">
      <c r="A90" s="133"/>
      <c r="B90" s="133"/>
      <c r="C90" s="156"/>
      <c r="D90" s="134"/>
      <c r="E90" s="134"/>
      <c r="F90" s="134"/>
      <c r="G90" s="134"/>
      <c r="H90" s="134"/>
      <c r="I90" s="134"/>
      <c r="J90" s="134"/>
    </row>
    <row r="91" spans="1:10" ht="15">
      <c r="A91" s="133"/>
      <c r="B91" s="133"/>
      <c r="C91" s="156"/>
      <c r="D91" s="134"/>
      <c r="E91" s="134"/>
      <c r="F91" s="134"/>
      <c r="G91" s="134"/>
      <c r="H91" s="134"/>
      <c r="I91" s="134"/>
      <c r="J91" s="134"/>
    </row>
    <row r="92" spans="1:10" ht="15">
      <c r="A92" s="133"/>
      <c r="B92" s="133"/>
      <c r="C92" s="156"/>
      <c r="D92" s="134"/>
      <c r="E92" s="134"/>
      <c r="F92" s="134"/>
      <c r="G92" s="134"/>
      <c r="H92" s="134"/>
      <c r="I92" s="134"/>
      <c r="J92" s="134"/>
    </row>
    <row r="93" spans="1:10" ht="15">
      <c r="A93" s="133"/>
      <c r="B93" s="133"/>
      <c r="C93" s="156"/>
      <c r="D93" s="134"/>
      <c r="E93" s="134"/>
      <c r="F93" s="134"/>
      <c r="G93" s="134"/>
      <c r="H93" s="134"/>
      <c r="I93" s="134"/>
      <c r="J93" s="134"/>
    </row>
    <row r="94" spans="1:10" ht="15">
      <c r="A94" s="133"/>
      <c r="B94" s="133"/>
      <c r="C94" s="156"/>
      <c r="D94" s="134"/>
      <c r="E94" s="134"/>
      <c r="F94" s="134"/>
      <c r="G94" s="134"/>
      <c r="H94" s="134"/>
      <c r="I94" s="134"/>
      <c r="J94" s="134"/>
    </row>
  </sheetData>
  <sheetProtection sheet="1" objects="1" scenarios="1"/>
  <mergeCells count="15">
    <mergeCell ref="A72:B72"/>
    <mergeCell ref="A78:B78"/>
    <mergeCell ref="A80:B80"/>
    <mergeCell ref="A25:B25"/>
    <mergeCell ref="A35:B35"/>
    <mergeCell ref="A36:B36"/>
    <mergeCell ref="A46:B46"/>
    <mergeCell ref="A49:B49"/>
    <mergeCell ref="A55:B55"/>
    <mergeCell ref="C2:J2"/>
    <mergeCell ref="A10:B10"/>
    <mergeCell ref="A17:B17"/>
    <mergeCell ref="A18:B18"/>
    <mergeCell ref="A19:B19"/>
    <mergeCell ref="A22:B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37"/>
  <sheetViews>
    <sheetView zoomScalePageLayoutView="0" workbookViewId="0" topLeftCell="A1">
      <selection activeCell="D29" sqref="D29"/>
    </sheetView>
  </sheetViews>
  <sheetFormatPr defaultColWidth="11.421875" defaultRowHeight="15"/>
  <cols>
    <col min="1" max="1" width="38.00390625" style="93" customWidth="1"/>
    <col min="2" max="2" width="23.421875" style="93" bestFit="1" customWidth="1"/>
    <col min="3" max="3" width="11.28125" style="93" bestFit="1" customWidth="1"/>
    <col min="4" max="16384" width="11.421875" style="93" customWidth="1"/>
  </cols>
  <sheetData>
    <row r="1" spans="1:4" ht="18.75">
      <c r="A1" s="232" t="s">
        <v>198</v>
      </c>
      <c r="B1" s="232"/>
      <c r="C1" s="232"/>
      <c r="D1" s="232"/>
    </row>
    <row r="3" spans="1:3" ht="18.75">
      <c r="A3" s="233" t="s">
        <v>16</v>
      </c>
      <c r="B3" s="233"/>
      <c r="C3" s="233"/>
    </row>
    <row r="4" spans="1:3" ht="15">
      <c r="A4" s="93" t="s">
        <v>19</v>
      </c>
      <c r="B4" s="113" t="str">
        <f>ResogBal!A17</f>
        <v>Sum omløpsmidler</v>
      </c>
      <c r="C4" s="113">
        <f>ResogBal!D17</f>
        <v>0</v>
      </c>
    </row>
    <row r="5" spans="1:3" ht="15">
      <c r="A5" s="93" t="s">
        <v>23</v>
      </c>
      <c r="B5" s="93" t="str">
        <f>ResogBal!A35</f>
        <v>Sum kortsiktig gjeld</v>
      </c>
      <c r="C5" s="113">
        <f>ResogBal!D35</f>
        <v>0</v>
      </c>
    </row>
    <row r="6" spans="1:3" ht="15">
      <c r="A6" s="93" t="s">
        <v>22</v>
      </c>
      <c r="B6" s="93" t="str">
        <f>ResogBal!A22</f>
        <v>Sum egenkapital</v>
      </c>
      <c r="C6" s="113">
        <f>ResogBal!D22</f>
        <v>0</v>
      </c>
    </row>
    <row r="7" spans="1:3" ht="15">
      <c r="A7" s="93" t="s">
        <v>191</v>
      </c>
      <c r="B7" s="93" t="str">
        <f>ResogBal!A36</f>
        <v>Sum egenkapital og gjeld</v>
      </c>
      <c r="C7" s="113">
        <f>ResogBal!D36</f>
        <v>0</v>
      </c>
    </row>
    <row r="8" spans="1:3" ht="15">
      <c r="A8" s="93" t="s">
        <v>199</v>
      </c>
      <c r="B8" s="93" t="str">
        <f>ResogBal!A36</f>
        <v>Sum egenkapital og gjeld</v>
      </c>
      <c r="C8" s="113">
        <f>ResogBal!F36</f>
        <v>0</v>
      </c>
    </row>
    <row r="10" spans="1:3" ht="18.75">
      <c r="A10" s="233" t="s">
        <v>200</v>
      </c>
      <c r="B10" s="233"/>
      <c r="C10" s="233"/>
    </row>
    <row r="11" spans="1:3" ht="15">
      <c r="A11" s="93" t="s">
        <v>52</v>
      </c>
      <c r="B11" s="93" t="str">
        <f>ResogBal!A46</f>
        <v>Sum salgs- og driftsinntekt</v>
      </c>
      <c r="C11" s="113">
        <f>ResogBal!D46</f>
        <v>0</v>
      </c>
    </row>
    <row r="12" spans="1:3" ht="15">
      <c r="A12" s="114" t="s">
        <v>54</v>
      </c>
      <c r="B12" s="114" t="str">
        <f>ResogBal!A49</f>
        <v>Sum varekostnad</v>
      </c>
      <c r="C12" s="115">
        <f>-ResogBal!D49</f>
        <v>0</v>
      </c>
    </row>
    <row r="13" spans="1:3" ht="15">
      <c r="A13" s="114" t="s">
        <v>59</v>
      </c>
      <c r="B13" s="114" t="str">
        <f>ResogBal!A55</f>
        <v>Sum lønns- og personalkostnad</v>
      </c>
      <c r="C13" s="115">
        <f>-ResogBal!D55</f>
        <v>0</v>
      </c>
    </row>
    <row r="14" spans="1:3" ht="15">
      <c r="A14" s="114" t="s">
        <v>68</v>
      </c>
      <c r="B14" s="114" t="str">
        <f>ResogBal!A72</f>
        <v>Sum andre driftsk./avskrivning</v>
      </c>
      <c r="C14" s="115">
        <f>-ResogBal!D72</f>
        <v>0</v>
      </c>
    </row>
    <row r="15" spans="1:3" ht="15">
      <c r="A15" s="116" t="s">
        <v>202</v>
      </c>
      <c r="B15" s="116"/>
      <c r="C15" s="117">
        <f>SUM(C11+C12+C13+C14)</f>
        <v>0</v>
      </c>
    </row>
    <row r="16" spans="1:3" ht="15">
      <c r="A16" s="93" t="s">
        <v>257</v>
      </c>
      <c r="B16" s="93" t="str">
        <f>ResogBal!A46</f>
        <v>Sum salgs- og driftsinntekt</v>
      </c>
      <c r="C16" s="113">
        <f>ResogBal!F46</f>
        <v>0</v>
      </c>
    </row>
    <row r="17" spans="1:3" ht="15">
      <c r="A17" s="93" t="s">
        <v>258</v>
      </c>
      <c r="B17" s="93" t="str">
        <f>ResogBal!B73</f>
        <v>Renteinntekt</v>
      </c>
      <c r="C17" s="113">
        <f>IF(ResogBal!D73&gt;0,0,-ResogBal!D73)</f>
        <v>0</v>
      </c>
    </row>
    <row r="18" spans="1:3" ht="15">
      <c r="A18" s="114" t="s">
        <v>196</v>
      </c>
      <c r="B18" s="114" t="str">
        <f>ResogBal!B81</f>
        <v>Resultat etter skatt</v>
      </c>
      <c r="C18" s="115">
        <f>ResogBal!D81</f>
        <v>0</v>
      </c>
    </row>
    <row r="19" spans="1:3" ht="15">
      <c r="A19" s="114" t="s">
        <v>194</v>
      </c>
      <c r="B19" s="114" t="str">
        <f>ResogBal!A80</f>
        <v>Sum skattekostnad</v>
      </c>
      <c r="C19" s="115">
        <f>-ResogBal!D80</f>
        <v>0</v>
      </c>
    </row>
    <row r="20" spans="1:3" ht="15">
      <c r="A20" s="116" t="s">
        <v>201</v>
      </c>
      <c r="B20" s="116"/>
      <c r="C20" s="117">
        <f>C18+C19</f>
        <v>0</v>
      </c>
    </row>
    <row r="21" spans="1:3" ht="15">
      <c r="A21" s="114" t="s">
        <v>259</v>
      </c>
      <c r="B21" s="114" t="str">
        <f>ResogBal!B81</f>
        <v>Resultat etter skatt</v>
      </c>
      <c r="C21" s="115">
        <f>ResogBal!F81</f>
        <v>0</v>
      </c>
    </row>
    <row r="22" spans="1:3" ht="15">
      <c r="A22" s="114" t="s">
        <v>260</v>
      </c>
      <c r="B22" s="114" t="str">
        <f>ResogBal!A80</f>
        <v>Sum skattekostnad</v>
      </c>
      <c r="C22" s="115">
        <f>-ResogBal!F80</f>
        <v>0</v>
      </c>
    </row>
    <row r="23" spans="1:3" ht="15">
      <c r="A23" s="116" t="s">
        <v>261</v>
      </c>
      <c r="B23" s="116"/>
      <c r="C23" s="117">
        <f>SUM(C21+C22)</f>
        <v>0</v>
      </c>
    </row>
    <row r="25" spans="1:3" ht="18.75">
      <c r="A25" s="233" t="s">
        <v>262</v>
      </c>
      <c r="B25" s="233"/>
      <c r="C25" s="233"/>
    </row>
    <row r="26" spans="1:3" ht="15">
      <c r="A26" s="93" t="s">
        <v>52</v>
      </c>
      <c r="B26" s="93" t="str">
        <f>ResogBal!A46</f>
        <v>Sum salgs- og driftsinntekt</v>
      </c>
      <c r="C26" s="113">
        <f>ResogBal!H46</f>
        <v>0</v>
      </c>
    </row>
    <row r="27" spans="1:3" ht="15">
      <c r="A27" s="114" t="s">
        <v>54</v>
      </c>
      <c r="B27" s="114" t="str">
        <f>ResogBal!A49</f>
        <v>Sum varekostnad</v>
      </c>
      <c r="C27" s="115">
        <f>-ResogBal!H49</f>
        <v>0</v>
      </c>
    </row>
    <row r="28" spans="1:3" ht="15">
      <c r="A28" s="114" t="s">
        <v>59</v>
      </c>
      <c r="B28" s="114" t="str">
        <f>ResogBal!A55</f>
        <v>Sum lønns- og personalkostnad</v>
      </c>
      <c r="C28" s="115">
        <f>-ResogBal!H55</f>
        <v>0</v>
      </c>
    </row>
    <row r="29" spans="1:3" ht="15">
      <c r="A29" s="114" t="s">
        <v>68</v>
      </c>
      <c r="B29" s="114" t="str">
        <f>ResogBal!A72</f>
        <v>Sum andre driftsk./avskrivning</v>
      </c>
      <c r="C29" s="115">
        <f>-ResogBal!H72</f>
        <v>0</v>
      </c>
    </row>
    <row r="30" spans="1:3" ht="15">
      <c r="A30" s="116" t="s">
        <v>202</v>
      </c>
      <c r="B30" s="116"/>
      <c r="C30" s="117">
        <f>SUM(C26+C27+C28+C29)</f>
        <v>0</v>
      </c>
    </row>
    <row r="31" spans="1:3" ht="15">
      <c r="A31" s="93" t="s">
        <v>258</v>
      </c>
      <c r="B31" s="93" t="str">
        <f>ResogBal!B73</f>
        <v>Renteinntekt</v>
      </c>
      <c r="C31" s="113">
        <f>IF(ResogBal!H73&gt;0,0,-ResogBal!H73)</f>
        <v>0</v>
      </c>
    </row>
    <row r="32" spans="1:3" ht="15">
      <c r="A32" s="114" t="s">
        <v>196</v>
      </c>
      <c r="B32" s="114" t="str">
        <f>ResogBal!B81</f>
        <v>Resultat etter skatt</v>
      </c>
      <c r="C32" s="115">
        <f>ResogBal!H81</f>
        <v>0</v>
      </c>
    </row>
    <row r="33" spans="1:3" ht="15">
      <c r="A33" s="114" t="s">
        <v>194</v>
      </c>
      <c r="B33" s="114" t="str">
        <f>ResogBal!A80</f>
        <v>Sum skattekostnad</v>
      </c>
      <c r="C33" s="115">
        <f>ResogBal!H80</f>
        <v>0</v>
      </c>
    </row>
    <row r="34" spans="1:3" ht="15">
      <c r="A34" s="116" t="s">
        <v>201</v>
      </c>
      <c r="B34" s="116"/>
      <c r="C34" s="117">
        <f>C32+C33</f>
        <v>0</v>
      </c>
    </row>
    <row r="36" spans="1:3" ht="18.75">
      <c r="A36" s="233" t="s">
        <v>263</v>
      </c>
      <c r="B36" s="233"/>
      <c r="C36" s="233"/>
    </row>
    <row r="37" spans="1:3" ht="15">
      <c r="A37" s="104" t="s">
        <v>264</v>
      </c>
      <c r="B37" s="113" t="str">
        <f>ResogBal!B81</f>
        <v>Resultat etter skatt</v>
      </c>
      <c r="C37" s="113">
        <f>ResogBal!E81</f>
        <v>0</v>
      </c>
    </row>
  </sheetData>
  <sheetProtection sheet="1" objects="1" scenarios="1"/>
  <mergeCells count="5">
    <mergeCell ref="A1:D1"/>
    <mergeCell ref="A3:C3"/>
    <mergeCell ref="A10:C10"/>
    <mergeCell ref="A25:C25"/>
    <mergeCell ref="A36:C3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IV16384"/>
    </sheetView>
  </sheetViews>
  <sheetFormatPr defaultColWidth="11.421875" defaultRowHeight="15"/>
  <cols>
    <col min="1" max="1" width="22.28125" style="93" bestFit="1" customWidth="1"/>
    <col min="2" max="2" width="11.00390625" style="93" bestFit="1" customWidth="1"/>
    <col min="3" max="3" width="12.28125" style="93" bestFit="1" customWidth="1"/>
    <col min="4" max="5" width="7.8515625" style="93" bestFit="1" customWidth="1"/>
    <col min="6" max="6" width="5.8515625" style="93" bestFit="1" customWidth="1"/>
    <col min="7" max="7" width="14.28125" style="93" bestFit="1" customWidth="1"/>
    <col min="8" max="10" width="5.28125" style="93" bestFit="1" customWidth="1"/>
    <col min="11" max="11" width="5.8515625" style="93" bestFit="1" customWidth="1"/>
    <col min="12" max="12" width="10.28125" style="93" bestFit="1" customWidth="1"/>
    <col min="13" max="13" width="22.140625" style="93" bestFit="1" customWidth="1"/>
    <col min="14" max="16384" width="11.421875" style="93" customWidth="1"/>
  </cols>
  <sheetData>
    <row r="1" spans="1:13" ht="15">
      <c r="A1" s="234" t="s">
        <v>231</v>
      </c>
      <c r="B1" s="235"/>
      <c r="C1" s="235"/>
      <c r="D1" s="235"/>
      <c r="E1" s="235"/>
      <c r="F1" s="235"/>
      <c r="G1" s="235"/>
      <c r="H1" s="235"/>
      <c r="I1" s="235"/>
      <c r="J1" s="235"/>
      <c r="K1" s="235"/>
      <c r="L1" s="235"/>
      <c r="M1" s="236"/>
    </row>
    <row r="2" spans="1:13" ht="15">
      <c r="A2" s="237"/>
      <c r="B2" s="238"/>
      <c r="C2" s="238"/>
      <c r="D2" s="238"/>
      <c r="E2" s="238"/>
      <c r="F2" s="238"/>
      <c r="G2" s="238"/>
      <c r="H2" s="238"/>
      <c r="I2" s="238"/>
      <c r="J2" s="238"/>
      <c r="K2" s="238"/>
      <c r="L2" s="238"/>
      <c r="M2" s="239"/>
    </row>
    <row r="3" spans="1:13" ht="15.75" thickBot="1">
      <c r="A3" s="32"/>
      <c r="B3" s="33"/>
      <c r="C3" s="33"/>
      <c r="D3" s="33"/>
      <c r="E3" s="33"/>
      <c r="F3" s="33"/>
      <c r="G3" s="33"/>
      <c r="H3" s="33"/>
      <c r="I3" s="33"/>
      <c r="J3" s="33"/>
      <c r="K3" s="33"/>
      <c r="L3" s="94"/>
      <c r="M3" s="95"/>
    </row>
    <row r="4" spans="1:13" ht="15.75" thickBot="1">
      <c r="A4" s="34"/>
      <c r="B4" s="35" t="s">
        <v>207</v>
      </c>
      <c r="C4" s="35" t="s">
        <v>232</v>
      </c>
      <c r="D4" s="240" t="s">
        <v>233</v>
      </c>
      <c r="E4" s="241"/>
      <c r="F4" s="241"/>
      <c r="G4" s="241"/>
      <c r="H4" s="241"/>
      <c r="I4" s="241"/>
      <c r="J4" s="241"/>
      <c r="K4" s="242"/>
      <c r="L4" s="36" t="s">
        <v>234</v>
      </c>
      <c r="M4" s="37" t="s">
        <v>235</v>
      </c>
    </row>
    <row r="5" spans="1:13" ht="15">
      <c r="A5" s="38" t="s">
        <v>220</v>
      </c>
      <c r="B5" s="39">
        <v>16</v>
      </c>
      <c r="C5" s="39">
        <v>4</v>
      </c>
      <c r="D5" s="38"/>
      <c r="E5" s="39"/>
      <c r="F5" s="39"/>
      <c r="G5" s="40">
        <v>0</v>
      </c>
      <c r="H5" s="40">
        <v>0.05</v>
      </c>
      <c r="I5" s="40">
        <v>0.1</v>
      </c>
      <c r="J5" s="40">
        <v>0.2</v>
      </c>
      <c r="K5" s="41">
        <v>0.2</v>
      </c>
      <c r="L5" s="96">
        <f>B5*$D$33</f>
        <v>4.239316239316239</v>
      </c>
      <c r="M5" s="96" t="s">
        <v>236</v>
      </c>
    </row>
    <row r="6" spans="1:13" ht="15">
      <c r="A6" s="42"/>
      <c r="B6" s="43"/>
      <c r="C6" s="43"/>
      <c r="D6" s="42"/>
      <c r="E6" s="43"/>
      <c r="F6" s="43"/>
      <c r="G6" s="44">
        <v>0</v>
      </c>
      <c r="H6" s="44">
        <v>1</v>
      </c>
      <c r="I6" s="44">
        <v>2</v>
      </c>
      <c r="J6" s="44">
        <v>3</v>
      </c>
      <c r="K6" s="45">
        <v>4</v>
      </c>
      <c r="L6" s="97">
        <f>B5*$D$34</f>
        <v>8.683760683760683</v>
      </c>
      <c r="M6" s="97" t="s">
        <v>237</v>
      </c>
    </row>
    <row r="7" spans="1:13" ht="15.75" thickBot="1">
      <c r="A7" s="42"/>
      <c r="B7" s="43"/>
      <c r="C7" s="43"/>
      <c r="D7" s="42"/>
      <c r="E7" s="43"/>
      <c r="F7" s="43"/>
      <c r="G7" s="44"/>
      <c r="H7" s="44"/>
      <c r="I7" s="44"/>
      <c r="J7" s="44"/>
      <c r="K7" s="45"/>
      <c r="L7" s="98">
        <f>B5*$D$34</f>
        <v>8.683760683760683</v>
      </c>
      <c r="M7" s="98" t="s">
        <v>238</v>
      </c>
    </row>
    <row r="8" spans="1:13" ht="15">
      <c r="A8" s="46" t="s">
        <v>221</v>
      </c>
      <c r="B8" s="47">
        <v>16</v>
      </c>
      <c r="C8" s="47">
        <v>4</v>
      </c>
      <c r="D8" s="46"/>
      <c r="E8" s="47"/>
      <c r="F8" s="47"/>
      <c r="G8" s="48">
        <v>0</v>
      </c>
      <c r="H8" s="48">
        <v>0.01</v>
      </c>
      <c r="I8" s="48">
        <v>0.03</v>
      </c>
      <c r="J8" s="48">
        <v>0.06</v>
      </c>
      <c r="K8" s="49">
        <v>0.06</v>
      </c>
      <c r="L8" s="96">
        <f>B8*$D$33</f>
        <v>4.239316239316239</v>
      </c>
      <c r="M8" s="96" t="s">
        <v>236</v>
      </c>
    </row>
    <row r="9" spans="1:13" ht="15">
      <c r="A9" s="32"/>
      <c r="B9" s="33"/>
      <c r="C9" s="33"/>
      <c r="D9" s="32"/>
      <c r="E9" s="33"/>
      <c r="F9" s="33"/>
      <c r="G9" s="50">
        <v>0</v>
      </c>
      <c r="H9" s="50">
        <v>1</v>
      </c>
      <c r="I9" s="50">
        <v>2</v>
      </c>
      <c r="J9" s="50">
        <v>3</v>
      </c>
      <c r="K9" s="51">
        <v>4</v>
      </c>
      <c r="L9" s="97">
        <f>B8*$D$34</f>
        <v>8.683760683760683</v>
      </c>
      <c r="M9" s="97" t="s">
        <v>237</v>
      </c>
    </row>
    <row r="10" spans="1:13" ht="15.75" thickBot="1">
      <c r="A10" s="52"/>
      <c r="B10" s="53"/>
      <c r="C10" s="53"/>
      <c r="D10" s="52"/>
      <c r="E10" s="53"/>
      <c r="F10" s="53"/>
      <c r="G10" s="54"/>
      <c r="H10" s="54"/>
      <c r="I10" s="54"/>
      <c r="J10" s="54"/>
      <c r="K10" s="55"/>
      <c r="L10" s="98">
        <f>B8*$D$34</f>
        <v>8.683760683760683</v>
      </c>
      <c r="M10" s="98" t="s">
        <v>238</v>
      </c>
    </row>
    <row r="11" spans="1:13" ht="15">
      <c r="A11" s="38" t="s">
        <v>239</v>
      </c>
      <c r="B11" s="39">
        <v>16</v>
      </c>
      <c r="C11" s="39">
        <v>4</v>
      </c>
      <c r="D11" s="38"/>
      <c r="E11" s="39"/>
      <c r="F11" s="39"/>
      <c r="G11" s="40">
        <v>0</v>
      </c>
      <c r="H11" s="40">
        <v>0.01</v>
      </c>
      <c r="I11" s="40">
        <v>0.03</v>
      </c>
      <c r="J11" s="40">
        <v>0.06</v>
      </c>
      <c r="K11" s="41">
        <v>0.06</v>
      </c>
      <c r="L11" s="96">
        <f>B11*$D$33</f>
        <v>4.239316239316239</v>
      </c>
      <c r="M11" s="96" t="s">
        <v>236</v>
      </c>
    </row>
    <row r="12" spans="1:13" ht="15">
      <c r="A12" s="42"/>
      <c r="B12" s="43"/>
      <c r="C12" s="43"/>
      <c r="D12" s="42"/>
      <c r="E12" s="43"/>
      <c r="F12" s="43"/>
      <c r="G12" s="44">
        <v>0</v>
      </c>
      <c r="H12" s="44">
        <v>1</v>
      </c>
      <c r="I12" s="44">
        <v>2</v>
      </c>
      <c r="J12" s="44">
        <v>3</v>
      </c>
      <c r="K12" s="45">
        <v>4</v>
      </c>
      <c r="L12" s="97">
        <f>B11*$D$34</f>
        <v>8.683760683760683</v>
      </c>
      <c r="M12" s="97" t="s">
        <v>237</v>
      </c>
    </row>
    <row r="13" spans="1:13" ht="15.75" thickBot="1">
      <c r="A13" s="56"/>
      <c r="B13" s="57"/>
      <c r="C13" s="57"/>
      <c r="D13" s="56"/>
      <c r="E13" s="57"/>
      <c r="F13" s="57"/>
      <c r="G13" s="58"/>
      <c r="H13" s="58"/>
      <c r="I13" s="58"/>
      <c r="J13" s="58"/>
      <c r="K13" s="59"/>
      <c r="L13" s="98">
        <f>B11*$D$34</f>
        <v>8.683760683760683</v>
      </c>
      <c r="M13" s="98" t="s">
        <v>238</v>
      </c>
    </row>
    <row r="14" spans="1:13" ht="15">
      <c r="A14" s="46" t="s">
        <v>240</v>
      </c>
      <c r="B14" s="47">
        <v>16</v>
      </c>
      <c r="C14" s="47">
        <v>4</v>
      </c>
      <c r="D14" s="46"/>
      <c r="E14" s="48">
        <v>0.75</v>
      </c>
      <c r="F14" s="48">
        <v>0.7</v>
      </c>
      <c r="G14" s="48">
        <v>0.65</v>
      </c>
      <c r="H14" s="48">
        <v>0.6</v>
      </c>
      <c r="I14" s="48">
        <v>0.55</v>
      </c>
      <c r="J14" s="48">
        <v>0.5</v>
      </c>
      <c r="K14" s="49" t="s">
        <v>241</v>
      </c>
      <c r="L14" s="96">
        <f>B14*$D$33</f>
        <v>4.239316239316239</v>
      </c>
      <c r="M14" s="96" t="s">
        <v>236</v>
      </c>
    </row>
    <row r="15" spans="1:13" ht="15">
      <c r="A15" s="32"/>
      <c r="B15" s="33"/>
      <c r="C15" s="33"/>
      <c r="D15" s="32"/>
      <c r="E15" s="33"/>
      <c r="F15" s="33"/>
      <c r="G15" s="50"/>
      <c r="H15" s="50"/>
      <c r="I15" s="50"/>
      <c r="J15" s="50"/>
      <c r="K15" s="51"/>
      <c r="L15" s="97">
        <f>B14*$D$34</f>
        <v>8.683760683760683</v>
      </c>
      <c r="M15" s="97" t="s">
        <v>237</v>
      </c>
    </row>
    <row r="16" spans="1:13" ht="15.75" thickBot="1">
      <c r="A16" s="52"/>
      <c r="B16" s="53"/>
      <c r="C16" s="53"/>
      <c r="D16" s="52"/>
      <c r="E16" s="53">
        <v>-1</v>
      </c>
      <c r="F16" s="53">
        <v>-0.5</v>
      </c>
      <c r="G16" s="54">
        <v>0</v>
      </c>
      <c r="H16" s="54">
        <v>1</v>
      </c>
      <c r="I16" s="54">
        <v>2</v>
      </c>
      <c r="J16" s="54">
        <v>3</v>
      </c>
      <c r="K16" s="55">
        <v>4</v>
      </c>
      <c r="L16" s="98">
        <f>B14*$D$34</f>
        <v>8.683760683760683</v>
      </c>
      <c r="M16" s="98" t="s">
        <v>238</v>
      </c>
    </row>
    <row r="17" spans="1:13" ht="15">
      <c r="A17" s="38" t="s">
        <v>213</v>
      </c>
      <c r="B17" s="39">
        <v>26</v>
      </c>
      <c r="C17" s="39">
        <v>6.5</v>
      </c>
      <c r="D17" s="38"/>
      <c r="E17" s="40">
        <v>-0.3</v>
      </c>
      <c r="F17" s="40">
        <v>-0.15</v>
      </c>
      <c r="G17" s="40">
        <v>-0.05</v>
      </c>
      <c r="H17" s="40">
        <v>0.05</v>
      </c>
      <c r="I17" s="40">
        <v>0.15</v>
      </c>
      <c r="J17" s="40">
        <v>0.25</v>
      </c>
      <c r="K17" s="41">
        <v>0.25</v>
      </c>
      <c r="L17" s="96">
        <f>B17*$D$33</f>
        <v>6.888888888888889</v>
      </c>
      <c r="M17" s="96" t="s">
        <v>236</v>
      </c>
    </row>
    <row r="18" spans="1:13" ht="15">
      <c r="A18" s="42"/>
      <c r="B18" s="43"/>
      <c r="C18" s="43"/>
      <c r="D18" s="42"/>
      <c r="E18" s="43"/>
      <c r="F18" s="43"/>
      <c r="G18" s="44"/>
      <c r="H18" s="44"/>
      <c r="I18" s="44"/>
      <c r="J18" s="44"/>
      <c r="K18" s="45"/>
      <c r="L18" s="97">
        <f>B17*$D$34</f>
        <v>14.11111111111111</v>
      </c>
      <c r="M18" s="97" t="s">
        <v>237</v>
      </c>
    </row>
    <row r="19" spans="1:13" ht="15.75" thickBot="1">
      <c r="A19" s="42"/>
      <c r="B19" s="43"/>
      <c r="C19" s="43"/>
      <c r="D19" s="42"/>
      <c r="E19" s="43">
        <v>-3</v>
      </c>
      <c r="F19" s="43">
        <v>-2</v>
      </c>
      <c r="G19" s="44">
        <v>0</v>
      </c>
      <c r="H19" s="44">
        <v>1</v>
      </c>
      <c r="I19" s="44">
        <v>2</v>
      </c>
      <c r="J19" s="44">
        <v>3</v>
      </c>
      <c r="K19" s="45">
        <v>4</v>
      </c>
      <c r="L19" s="98">
        <f>B17*$D$34</f>
        <v>14.11111111111111</v>
      </c>
      <c r="M19" s="98" t="s">
        <v>238</v>
      </c>
    </row>
    <row r="20" spans="1:13" ht="15">
      <c r="A20" s="60" t="s">
        <v>211</v>
      </c>
      <c r="B20" s="47">
        <v>72</v>
      </c>
      <c r="C20" s="47">
        <v>18</v>
      </c>
      <c r="D20" s="61"/>
      <c r="E20" s="62">
        <v>0.25</v>
      </c>
      <c r="F20" s="62">
        <v>0.5</v>
      </c>
      <c r="G20" s="63">
        <v>0.75</v>
      </c>
      <c r="H20" s="63">
        <v>1</v>
      </c>
      <c r="I20" s="63">
        <v>1.5</v>
      </c>
      <c r="J20" s="63">
        <v>2</v>
      </c>
      <c r="K20" s="64">
        <v>2</v>
      </c>
      <c r="L20" s="96">
        <f>B20*$D$33</f>
        <v>19.076923076923077</v>
      </c>
      <c r="M20" s="96" t="s">
        <v>236</v>
      </c>
    </row>
    <row r="21" spans="1:13" ht="15">
      <c r="A21" s="32"/>
      <c r="B21" s="33"/>
      <c r="C21" s="33"/>
      <c r="D21" s="32"/>
      <c r="E21" s="33">
        <v>-1.5</v>
      </c>
      <c r="F21" s="33">
        <v>-0.5</v>
      </c>
      <c r="G21" s="50">
        <v>0</v>
      </c>
      <c r="H21" s="50">
        <v>1</v>
      </c>
      <c r="I21" s="50">
        <v>2</v>
      </c>
      <c r="J21" s="50">
        <v>3</v>
      </c>
      <c r="K21" s="51">
        <v>4</v>
      </c>
      <c r="L21" s="97">
        <f>B20*$D$34</f>
        <v>39.07692307692307</v>
      </c>
      <c r="M21" s="97" t="s">
        <v>237</v>
      </c>
    </row>
    <row r="22" spans="1:13" ht="15.75" thickBot="1">
      <c r="A22" s="52"/>
      <c r="B22" s="53"/>
      <c r="C22" s="53"/>
      <c r="D22" s="52"/>
      <c r="E22" s="53"/>
      <c r="F22" s="53"/>
      <c r="G22" s="54"/>
      <c r="H22" s="54"/>
      <c r="I22" s="54"/>
      <c r="J22" s="54"/>
      <c r="K22" s="55"/>
      <c r="L22" s="98">
        <f>B20*$D$34</f>
        <v>39.07692307692307</v>
      </c>
      <c r="M22" s="98" t="s">
        <v>238</v>
      </c>
    </row>
    <row r="23" spans="1:13" ht="15">
      <c r="A23" s="42" t="s">
        <v>216</v>
      </c>
      <c r="B23" s="43">
        <v>72</v>
      </c>
      <c r="C23" s="43">
        <v>18</v>
      </c>
      <c r="D23" s="42"/>
      <c r="E23" s="65">
        <v>-0.3</v>
      </c>
      <c r="F23" s="65">
        <v>-0.15</v>
      </c>
      <c r="G23" s="65">
        <v>0</v>
      </c>
      <c r="H23" s="65">
        <v>0.05</v>
      </c>
      <c r="I23" s="65">
        <v>0.15</v>
      </c>
      <c r="J23" s="65">
        <v>0.3</v>
      </c>
      <c r="K23" s="66">
        <v>0.3</v>
      </c>
      <c r="L23" s="96">
        <f>B23*$D$33</f>
        <v>19.076923076923077</v>
      </c>
      <c r="M23" s="96" t="s">
        <v>236</v>
      </c>
    </row>
    <row r="24" spans="1:13" ht="15">
      <c r="A24" s="42"/>
      <c r="B24" s="43"/>
      <c r="C24" s="43"/>
      <c r="D24" s="42"/>
      <c r="E24" s="43">
        <v>-2.5</v>
      </c>
      <c r="F24" s="43">
        <v>-1</v>
      </c>
      <c r="G24" s="44">
        <v>0</v>
      </c>
      <c r="H24" s="44">
        <v>1</v>
      </c>
      <c r="I24" s="44">
        <v>2</v>
      </c>
      <c r="J24" s="44">
        <v>3</v>
      </c>
      <c r="K24" s="45">
        <v>4</v>
      </c>
      <c r="L24" s="97">
        <f>B23*$D$34</f>
        <v>39.07692307692307</v>
      </c>
      <c r="M24" s="97" t="s">
        <v>237</v>
      </c>
    </row>
    <row r="25" spans="1:13" ht="15.75" thickBot="1">
      <c r="A25" s="42"/>
      <c r="B25" s="43"/>
      <c r="C25" s="43"/>
      <c r="D25" s="42"/>
      <c r="E25" s="43"/>
      <c r="F25" s="43"/>
      <c r="G25" s="44"/>
      <c r="H25" s="44"/>
      <c r="I25" s="44"/>
      <c r="J25" s="44"/>
      <c r="K25" s="45"/>
      <c r="L25" s="98">
        <f>B23*$D$34</f>
        <v>39.07692307692307</v>
      </c>
      <c r="M25" s="98" t="s">
        <v>238</v>
      </c>
    </row>
    <row r="26" spans="1:13" ht="15">
      <c r="A26" s="67" t="s">
        <v>242</v>
      </c>
      <c r="B26" s="68"/>
      <c r="C26" s="68"/>
      <c r="D26" s="67"/>
      <c r="E26" s="68"/>
      <c r="F26" s="68"/>
      <c r="G26" s="69"/>
      <c r="H26" s="69"/>
      <c r="I26" s="69"/>
      <c r="J26" s="69"/>
      <c r="K26" s="70"/>
      <c r="L26" s="96">
        <f>B26*$D$33</f>
        <v>0</v>
      </c>
      <c r="M26" s="96" t="s">
        <v>236</v>
      </c>
    </row>
    <row r="27" spans="1:13" ht="15">
      <c r="A27" s="71"/>
      <c r="B27" s="72"/>
      <c r="C27" s="72"/>
      <c r="D27" s="71"/>
      <c r="E27" s="72"/>
      <c r="F27" s="72"/>
      <c r="G27" s="73"/>
      <c r="H27" s="73"/>
      <c r="I27" s="73"/>
      <c r="J27" s="73"/>
      <c r="K27" s="74"/>
      <c r="L27" s="97">
        <f>B26*$D$34</f>
        <v>0</v>
      </c>
      <c r="M27" s="97" t="s">
        <v>237</v>
      </c>
    </row>
    <row r="28" spans="1:13" ht="15.75" thickBot="1">
      <c r="A28" s="75"/>
      <c r="B28" s="76"/>
      <c r="C28" s="76"/>
      <c r="D28" s="75"/>
      <c r="E28" s="76"/>
      <c r="F28" s="76"/>
      <c r="G28" s="77"/>
      <c r="H28" s="77"/>
      <c r="I28" s="77"/>
      <c r="J28" s="77"/>
      <c r="K28" s="78"/>
      <c r="L28" s="98">
        <f>B26*$D$34</f>
        <v>0</v>
      </c>
      <c r="M28" s="98" t="s">
        <v>238</v>
      </c>
    </row>
    <row r="29" spans="1:13" ht="15.75" thickBot="1">
      <c r="A29" s="79" t="s">
        <v>243</v>
      </c>
      <c r="B29" s="80"/>
      <c r="C29" s="80"/>
      <c r="D29" s="81" t="s">
        <v>244</v>
      </c>
      <c r="E29" s="82"/>
      <c r="F29" s="82" t="s">
        <v>245</v>
      </c>
      <c r="G29" s="82" t="s">
        <v>245</v>
      </c>
      <c r="H29" s="82" t="s">
        <v>245</v>
      </c>
      <c r="I29" s="82" t="s">
        <v>244</v>
      </c>
      <c r="J29" s="82" t="s">
        <v>244</v>
      </c>
      <c r="K29" s="83" t="s">
        <v>245</v>
      </c>
      <c r="L29" s="94"/>
      <c r="M29" s="95"/>
    </row>
    <row r="30" spans="1:13" ht="15">
      <c r="A30" s="32"/>
      <c r="B30" s="33"/>
      <c r="C30" s="33"/>
      <c r="D30" s="33"/>
      <c r="E30" s="33"/>
      <c r="F30" s="33"/>
      <c r="G30" s="33"/>
      <c r="H30" s="33"/>
      <c r="I30" s="33"/>
      <c r="J30" s="33"/>
      <c r="K30" s="33"/>
      <c r="L30" s="94"/>
      <c r="M30" s="95"/>
    </row>
    <row r="31" spans="1:13" ht="15">
      <c r="A31" s="84" t="s">
        <v>246</v>
      </c>
      <c r="B31" s="85">
        <f>SUM(B5:B24)</f>
        <v>234</v>
      </c>
      <c r="C31" s="33"/>
      <c r="D31" s="33"/>
      <c r="E31" s="33"/>
      <c r="F31" s="33"/>
      <c r="G31" s="33"/>
      <c r="H31" s="33"/>
      <c r="I31" s="33"/>
      <c r="J31" s="33"/>
      <c r="K31" s="33"/>
      <c r="L31" s="94"/>
      <c r="M31" s="95"/>
    </row>
    <row r="32" spans="1:13" ht="15.75" thickBot="1">
      <c r="A32" s="32"/>
      <c r="B32" s="33"/>
      <c r="C32" s="33"/>
      <c r="D32" s="33"/>
      <c r="E32" s="33"/>
      <c r="F32" s="33"/>
      <c r="G32" s="33"/>
      <c r="H32" s="33"/>
      <c r="I32" s="33"/>
      <c r="J32" s="33"/>
      <c r="K32" s="33"/>
      <c r="L32" s="94"/>
      <c r="M32" s="95"/>
    </row>
    <row r="33" spans="1:13" ht="15">
      <c r="A33" s="46" t="s">
        <v>247</v>
      </c>
      <c r="B33" s="86" t="s">
        <v>248</v>
      </c>
      <c r="C33" s="47">
        <v>62</v>
      </c>
      <c r="D33" s="99">
        <f>SUM(C33/$B$31)</f>
        <v>0.26495726495726496</v>
      </c>
      <c r="E33" s="99">
        <v>0.2708333333333333</v>
      </c>
      <c r="F33" s="87"/>
      <c r="G33" s="47" t="s">
        <v>236</v>
      </c>
      <c r="H33" s="47"/>
      <c r="I33" s="88"/>
      <c r="J33" s="33"/>
      <c r="K33" s="33"/>
      <c r="L33" s="94"/>
      <c r="M33" s="95"/>
    </row>
    <row r="34" spans="1:13" ht="15">
      <c r="A34" s="32"/>
      <c r="B34" s="50" t="s">
        <v>249</v>
      </c>
      <c r="C34" s="33">
        <v>127</v>
      </c>
      <c r="D34" s="100">
        <f>SUM(C34/$B$31)</f>
        <v>0.5427350427350427</v>
      </c>
      <c r="E34" s="100">
        <v>0.5416666666666666</v>
      </c>
      <c r="F34" s="89"/>
      <c r="G34" s="33" t="s">
        <v>237</v>
      </c>
      <c r="H34" s="33"/>
      <c r="I34" s="90"/>
      <c r="J34" s="33"/>
      <c r="K34" s="33"/>
      <c r="L34" s="94"/>
      <c r="M34" s="95"/>
    </row>
    <row r="35" spans="1:13" ht="15.75" thickBot="1">
      <c r="A35" s="52"/>
      <c r="B35" s="54" t="s">
        <v>250</v>
      </c>
      <c r="C35" s="53">
        <v>127</v>
      </c>
      <c r="D35" s="101">
        <f>SUM(C35/$B$31)</f>
        <v>0.5427350427350427</v>
      </c>
      <c r="E35" s="101">
        <v>0.5416666666666666</v>
      </c>
      <c r="F35" s="91"/>
      <c r="G35" s="53" t="s">
        <v>238</v>
      </c>
      <c r="H35" s="53"/>
      <c r="I35" s="92"/>
      <c r="J35" s="33"/>
      <c r="K35" s="33"/>
      <c r="L35" s="94"/>
      <c r="M35" s="95"/>
    </row>
    <row r="36" spans="1:13" ht="15.75" thickBot="1">
      <c r="A36" s="52"/>
      <c r="B36" s="53"/>
      <c r="C36" s="53"/>
      <c r="D36" s="53"/>
      <c r="E36" s="53"/>
      <c r="F36" s="53"/>
      <c r="G36" s="53"/>
      <c r="H36" s="53"/>
      <c r="I36" s="53"/>
      <c r="J36" s="53"/>
      <c r="K36" s="53"/>
      <c r="L36" s="102"/>
      <c r="M36" s="103"/>
    </row>
  </sheetData>
  <sheetProtection sheet="1" objects="1" scenarios="1"/>
  <mergeCells count="2">
    <mergeCell ref="A1:M2"/>
    <mergeCell ref="D4:K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75"/>
  <sheetViews>
    <sheetView zoomScale="80" zoomScaleNormal="80" zoomScalePageLayoutView="0" workbookViewId="0" topLeftCell="A1">
      <selection activeCell="D29" sqref="D29"/>
    </sheetView>
  </sheetViews>
  <sheetFormatPr defaultColWidth="11.421875" defaultRowHeight="15"/>
  <cols>
    <col min="1" max="1" width="11.421875" style="5" customWidth="1"/>
    <col min="2" max="2" width="30.8515625" style="5" customWidth="1"/>
    <col min="3" max="3" width="11.28125" style="5" customWidth="1"/>
    <col min="4" max="16384" width="11.421875" style="5" customWidth="1"/>
  </cols>
  <sheetData>
    <row r="1" spans="1:5" ht="25.5">
      <c r="A1" s="30" t="s">
        <v>124</v>
      </c>
      <c r="B1" s="3"/>
      <c r="C1" s="3"/>
      <c r="D1" s="3"/>
      <c r="E1" s="4"/>
    </row>
    <row r="2" spans="1:6" ht="15">
      <c r="A2" s="31" t="s">
        <v>189</v>
      </c>
      <c r="B2" s="3"/>
      <c r="C2" s="3"/>
      <c r="D2" s="7">
        <v>41639</v>
      </c>
      <c r="E2" s="4"/>
      <c r="F2" s="2">
        <v>42369</v>
      </c>
    </row>
    <row r="3" spans="1:5" ht="15">
      <c r="A3" s="4"/>
      <c r="B3" s="4"/>
      <c r="C3" s="4"/>
      <c r="D3" s="4"/>
      <c r="E3" s="4"/>
    </row>
    <row r="4" spans="1:6" ht="15">
      <c r="A4" s="8" t="s">
        <v>125</v>
      </c>
      <c r="B4" s="4"/>
      <c r="C4" s="4"/>
      <c r="D4" s="9"/>
      <c r="E4" s="4"/>
      <c r="F4" s="10"/>
    </row>
    <row r="5" spans="1:6" ht="15">
      <c r="A5" s="11" t="s">
        <v>80</v>
      </c>
      <c r="B5" s="4" t="s">
        <v>81</v>
      </c>
      <c r="C5" s="4"/>
      <c r="D5" s="9" t="s">
        <v>0</v>
      </c>
      <c r="E5" s="12"/>
      <c r="F5" s="10"/>
    </row>
    <row r="6" spans="1:6" ht="15">
      <c r="A6" s="11" t="s">
        <v>80</v>
      </c>
      <c r="B6" s="4"/>
      <c r="C6" s="4"/>
      <c r="D6" s="9"/>
      <c r="E6" s="12"/>
      <c r="F6" s="10"/>
    </row>
    <row r="7" spans="1:6" ht="15.75" thickBot="1">
      <c r="A7" s="11" t="s">
        <v>80</v>
      </c>
      <c r="B7" s="4"/>
      <c r="C7" s="12"/>
      <c r="D7" s="13"/>
      <c r="E7" s="12"/>
      <c r="F7" s="14"/>
    </row>
    <row r="8" spans="1:6" ht="15.75" thickBot="1">
      <c r="A8" s="8" t="s">
        <v>126</v>
      </c>
      <c r="B8" s="4"/>
      <c r="C8" s="4"/>
      <c r="D8" s="15">
        <f>SUM(D5:D7)</f>
        <v>0</v>
      </c>
      <c r="E8" s="4"/>
      <c r="F8" s="16">
        <f>SUM(F4:F7)</f>
        <v>0</v>
      </c>
    </row>
    <row r="9" spans="1:5" ht="15">
      <c r="A9" s="4"/>
      <c r="B9" s="4"/>
      <c r="C9" s="4"/>
      <c r="D9" s="4"/>
      <c r="E9" s="4"/>
    </row>
    <row r="10" spans="1:5" ht="15">
      <c r="A10" s="8" t="s">
        <v>107</v>
      </c>
      <c r="B10" s="4"/>
      <c r="C10" s="4"/>
      <c r="D10" s="4"/>
      <c r="E10" s="4"/>
    </row>
    <row r="11" spans="1:6" ht="15">
      <c r="A11" s="17" t="s">
        <v>0</v>
      </c>
      <c r="B11" s="5" t="s">
        <v>82</v>
      </c>
      <c r="D11" s="10" t="s">
        <v>0</v>
      </c>
      <c r="F11" s="10"/>
    </row>
    <row r="12" spans="1:6" ht="15">
      <c r="A12" s="17"/>
      <c r="B12" s="5" t="s">
        <v>83</v>
      </c>
      <c r="C12" s="10" t="s">
        <v>84</v>
      </c>
      <c r="D12" s="10" t="s">
        <v>85</v>
      </c>
      <c r="E12" s="10" t="s">
        <v>86</v>
      </c>
      <c r="F12" s="18"/>
    </row>
    <row r="13" spans="1:6" ht="15">
      <c r="A13" s="17"/>
      <c r="C13" s="10"/>
      <c r="D13" s="10"/>
      <c r="E13" s="10"/>
      <c r="F13" s="18"/>
    </row>
    <row r="14" spans="1:6" ht="15">
      <c r="A14" s="17" t="s">
        <v>0</v>
      </c>
      <c r="B14" s="5" t="s">
        <v>87</v>
      </c>
      <c r="D14" s="10"/>
      <c r="F14" s="10"/>
    </row>
    <row r="15" spans="1:6" ht="15">
      <c r="A15" s="17" t="s">
        <v>0</v>
      </c>
      <c r="B15" s="5" t="s">
        <v>88</v>
      </c>
      <c r="D15" s="10"/>
      <c r="F15" s="10"/>
    </row>
    <row r="16" spans="1:6" ht="15">
      <c r="A16" s="17" t="s">
        <v>0</v>
      </c>
      <c r="B16" s="5" t="s">
        <v>89</v>
      </c>
      <c r="D16" s="10"/>
      <c r="F16" s="10"/>
    </row>
    <row r="17" spans="1:6" ht="15.75" thickBot="1">
      <c r="A17" s="17" t="s">
        <v>0</v>
      </c>
      <c r="B17" s="5" t="s">
        <v>90</v>
      </c>
      <c r="C17" s="19"/>
      <c r="D17" s="14" t="s">
        <v>0</v>
      </c>
      <c r="F17" s="14"/>
    </row>
    <row r="18" spans="1:6" ht="15.75" thickBot="1">
      <c r="A18" s="8" t="s">
        <v>91</v>
      </c>
      <c r="B18" s="4"/>
      <c r="C18" s="20"/>
      <c r="D18" s="15">
        <f>SUM(D11,D14:D17)</f>
        <v>0</v>
      </c>
      <c r="E18" s="4"/>
      <c r="F18" s="16">
        <f>SUM(F11,F14:F17)</f>
        <v>0</v>
      </c>
    </row>
    <row r="19" spans="1:5" ht="15">
      <c r="A19" s="8"/>
      <c r="B19" s="4"/>
      <c r="C19" s="20"/>
      <c r="D19" s="21"/>
      <c r="E19" s="4"/>
    </row>
    <row r="20" spans="1:5" ht="15">
      <c r="A20" s="8" t="s">
        <v>114</v>
      </c>
      <c r="B20" s="8"/>
      <c r="C20" s="8"/>
      <c r="D20" s="8"/>
      <c r="E20" s="8"/>
    </row>
    <row r="21" spans="1:5" ht="15">
      <c r="A21" s="8"/>
      <c r="B21" s="8" t="s">
        <v>127</v>
      </c>
      <c r="C21" s="8"/>
      <c r="D21" s="8"/>
      <c r="E21" s="8"/>
    </row>
    <row r="22" spans="1:6" ht="15">
      <c r="A22" s="22" t="s">
        <v>80</v>
      </c>
      <c r="B22" s="5" t="s">
        <v>96</v>
      </c>
      <c r="C22" s="4"/>
      <c r="D22" s="23" t="s">
        <v>0</v>
      </c>
      <c r="E22" s="4"/>
      <c r="F22" s="23" t="s">
        <v>0</v>
      </c>
    </row>
    <row r="23" spans="1:6" ht="15">
      <c r="A23" s="22" t="s">
        <v>80</v>
      </c>
      <c r="B23" s="5" t="s">
        <v>0</v>
      </c>
      <c r="C23" s="4"/>
      <c r="D23" s="9"/>
      <c r="E23" s="12"/>
      <c r="F23" s="9"/>
    </row>
    <row r="24" spans="1:6" ht="15">
      <c r="A24" s="22" t="s">
        <v>80</v>
      </c>
      <c r="C24" s="4"/>
      <c r="D24" s="9"/>
      <c r="E24" s="12"/>
      <c r="F24" s="9"/>
    </row>
    <row r="25" spans="1:6" ht="15.75" thickBot="1">
      <c r="A25" s="22" t="s">
        <v>80</v>
      </c>
      <c r="B25" s="5" t="s">
        <v>0</v>
      </c>
      <c r="C25" s="12"/>
      <c r="D25" s="13" t="s">
        <v>0</v>
      </c>
      <c r="E25" s="12"/>
      <c r="F25" s="13" t="s">
        <v>0</v>
      </c>
    </row>
    <row r="26" spans="1:6" ht="15.75" thickBot="1">
      <c r="A26" s="8" t="s">
        <v>97</v>
      </c>
      <c r="B26" s="8"/>
      <c r="C26" s="8"/>
      <c r="D26" s="24">
        <f>SUM(D22:D25)</f>
        <v>0</v>
      </c>
      <c r="E26" s="8"/>
      <c r="F26" s="24">
        <f>SUM(F22:F25)</f>
        <v>0</v>
      </c>
    </row>
    <row r="27" spans="1:5" ht="15">
      <c r="A27" s="8"/>
      <c r="B27" s="4"/>
      <c r="C27" s="20"/>
      <c r="D27" s="21"/>
      <c r="E27" s="4"/>
    </row>
    <row r="28" spans="1:5" ht="15">
      <c r="A28" s="8" t="s">
        <v>115</v>
      </c>
      <c r="B28" s="4"/>
      <c r="C28" s="20"/>
      <c r="D28" s="21"/>
      <c r="E28" s="4"/>
    </row>
    <row r="29" spans="1:6" ht="15">
      <c r="A29" s="8"/>
      <c r="B29" s="4" t="s">
        <v>92</v>
      </c>
      <c r="C29" s="20"/>
      <c r="D29" s="9"/>
      <c r="E29" s="4"/>
      <c r="F29" s="10"/>
    </row>
    <row r="30" spans="2:6" ht="15">
      <c r="B30" s="1" t="s">
        <v>95</v>
      </c>
      <c r="D30" s="10"/>
      <c r="F30" s="10"/>
    </row>
    <row r="31" spans="2:6" ht="15">
      <c r="B31" s="5" t="s">
        <v>129</v>
      </c>
      <c r="D31" s="10"/>
      <c r="F31" s="10"/>
    </row>
    <row r="32" spans="1:6" ht="15.75" thickBot="1">
      <c r="A32" s="8"/>
      <c r="B32" s="1" t="s">
        <v>112</v>
      </c>
      <c r="C32" s="20"/>
      <c r="D32" s="13"/>
      <c r="E32" s="4"/>
      <c r="F32" s="14"/>
    </row>
    <row r="33" spans="1:6" ht="14.25" customHeight="1" thickBot="1">
      <c r="A33" s="8" t="s">
        <v>128</v>
      </c>
      <c r="C33" s="20"/>
      <c r="D33" s="15">
        <f>SUM(D29:D32)</f>
        <v>0</v>
      </c>
      <c r="E33" s="21"/>
      <c r="F33" s="15">
        <f>SUM(F29:F32)</f>
        <v>0</v>
      </c>
    </row>
    <row r="34" spans="1:5" ht="15">
      <c r="A34" s="4"/>
      <c r="B34" s="4"/>
      <c r="C34" s="4"/>
      <c r="D34" s="20"/>
      <c r="E34" s="4"/>
    </row>
    <row r="35" spans="1:5" ht="15">
      <c r="A35" s="8" t="s">
        <v>108</v>
      </c>
      <c r="B35" s="4"/>
      <c r="C35" s="4"/>
      <c r="D35" s="20"/>
      <c r="E35" s="4"/>
    </row>
    <row r="36" spans="1:6" ht="15">
      <c r="A36" s="25" t="s">
        <v>80</v>
      </c>
      <c r="C36" s="4"/>
      <c r="D36" s="9"/>
      <c r="E36" s="4"/>
      <c r="F36" s="9"/>
    </row>
    <row r="37" spans="1:6" ht="15">
      <c r="A37" s="25" t="s">
        <v>80</v>
      </c>
      <c r="C37" s="4"/>
      <c r="D37" s="9"/>
      <c r="E37" s="4"/>
      <c r="F37" s="9"/>
    </row>
    <row r="38" spans="1:6" ht="15">
      <c r="A38" s="25" t="s">
        <v>80</v>
      </c>
      <c r="B38" s="4"/>
      <c r="C38" s="4"/>
      <c r="D38" s="9"/>
      <c r="E38" s="4"/>
      <c r="F38" s="9"/>
    </row>
    <row r="39" spans="1:6" ht="15.75" thickBot="1">
      <c r="A39" s="25"/>
      <c r="B39" s="4"/>
      <c r="C39" s="4"/>
      <c r="D39" s="13"/>
      <c r="E39" s="4"/>
      <c r="F39" s="13"/>
    </row>
    <row r="40" spans="1:6" ht="15.75" thickBot="1">
      <c r="A40" s="8" t="s">
        <v>113</v>
      </c>
      <c r="B40" s="4"/>
      <c r="C40" s="4"/>
      <c r="D40" s="15">
        <f>SUM(D36:D39)</f>
        <v>0</v>
      </c>
      <c r="E40" s="4"/>
      <c r="F40" s="15">
        <f>SUM(F36:F39)</f>
        <v>0</v>
      </c>
    </row>
    <row r="41" spans="1:6" ht="15">
      <c r="A41" s="26" t="s">
        <v>80</v>
      </c>
      <c r="B41" s="12"/>
      <c r="C41" s="12"/>
      <c r="D41" s="21"/>
      <c r="E41" s="12"/>
      <c r="F41" s="19"/>
    </row>
    <row r="42" spans="1:5" ht="15">
      <c r="A42" s="8" t="s">
        <v>109</v>
      </c>
      <c r="B42" s="4"/>
      <c r="C42" s="4"/>
      <c r="D42" s="20"/>
      <c r="E42" s="4"/>
    </row>
    <row r="43" spans="1:6" ht="15">
      <c r="A43" s="4"/>
      <c r="B43" s="4"/>
      <c r="C43" s="4"/>
      <c r="D43" s="9"/>
      <c r="E43" s="4"/>
      <c r="F43" s="9"/>
    </row>
    <row r="44" spans="1:6" ht="15">
      <c r="A44" s="4"/>
      <c r="B44" s="4"/>
      <c r="C44" s="4"/>
      <c r="D44" s="9"/>
      <c r="E44" s="12"/>
      <c r="F44" s="9"/>
    </row>
    <row r="45" spans="1:6" ht="15.75" thickBot="1">
      <c r="A45" s="4"/>
      <c r="B45" s="4"/>
      <c r="C45" s="12"/>
      <c r="D45" s="13"/>
      <c r="E45" s="12"/>
      <c r="F45" s="13"/>
    </row>
    <row r="46" spans="1:6" ht="15.75" thickBot="1">
      <c r="A46" s="8" t="s">
        <v>98</v>
      </c>
      <c r="B46" s="4"/>
      <c r="C46" s="4"/>
      <c r="D46" s="15">
        <f>SUM(D43:D45)</f>
        <v>0</v>
      </c>
      <c r="E46" s="4"/>
      <c r="F46" s="15">
        <f>SUM(F43:F45)</f>
        <v>0</v>
      </c>
    </row>
    <row r="47" spans="1:5" ht="15">
      <c r="A47" s="8"/>
      <c r="B47" s="4"/>
      <c r="C47" s="4"/>
      <c r="D47" s="21"/>
      <c r="E47" s="4"/>
    </row>
    <row r="48" spans="1:5" ht="15">
      <c r="A48" s="8" t="s">
        <v>111</v>
      </c>
      <c r="B48" s="4"/>
      <c r="C48" s="4"/>
      <c r="D48" s="21"/>
      <c r="E48" s="4"/>
    </row>
    <row r="49" spans="1:6" ht="15">
      <c r="A49" s="8"/>
      <c r="B49" s="4" t="s">
        <v>93</v>
      </c>
      <c r="C49" s="9" t="s">
        <v>0</v>
      </c>
      <c r="D49" s="27"/>
      <c r="E49" s="23"/>
      <c r="F49" s="18"/>
    </row>
    <row r="50" spans="1:6" ht="15">
      <c r="A50" s="8"/>
      <c r="B50" s="4" t="s">
        <v>94</v>
      </c>
      <c r="C50" s="20"/>
      <c r="D50" s="9"/>
      <c r="E50" s="4"/>
      <c r="F50" s="10"/>
    </row>
    <row r="51" spans="1:6" ht="15.75" thickBot="1">
      <c r="A51" s="28" t="s">
        <v>80</v>
      </c>
      <c r="B51" s="4"/>
      <c r="C51" s="4"/>
      <c r="D51" s="13"/>
      <c r="E51" s="4"/>
      <c r="F51" s="14"/>
    </row>
    <row r="52" spans="1:6" ht="15.75" thickBot="1">
      <c r="A52" s="8" t="s">
        <v>116</v>
      </c>
      <c r="B52" s="4"/>
      <c r="C52" s="4"/>
      <c r="D52" s="15">
        <f>SUM(D50:D51)</f>
        <v>0</v>
      </c>
      <c r="E52" s="21"/>
      <c r="F52" s="15">
        <f>SUM(F50:F51)</f>
        <v>0</v>
      </c>
    </row>
    <row r="53" spans="1:5" ht="15">
      <c r="A53" s="29" t="s">
        <v>117</v>
      </c>
      <c r="B53" s="4"/>
      <c r="C53" s="4"/>
      <c r="D53" s="20"/>
      <c r="E53" s="4"/>
    </row>
    <row r="54" spans="1:5" ht="15">
      <c r="A54" s="8" t="s">
        <v>118</v>
      </c>
      <c r="B54" s="4"/>
      <c r="C54" s="4"/>
      <c r="D54" s="20"/>
      <c r="E54" s="4"/>
    </row>
    <row r="55" spans="1:6" ht="15">
      <c r="A55" s="11" t="s">
        <v>80</v>
      </c>
      <c r="B55" s="4" t="s">
        <v>99</v>
      </c>
      <c r="C55" s="4"/>
      <c r="D55" s="9"/>
      <c r="E55" s="4"/>
      <c r="F55" s="9"/>
    </row>
    <row r="56" spans="1:6" ht="15">
      <c r="A56" s="11" t="s">
        <v>80</v>
      </c>
      <c r="B56" s="4"/>
      <c r="C56" s="4"/>
      <c r="D56" s="9"/>
      <c r="E56" s="4"/>
      <c r="F56" s="9"/>
    </row>
    <row r="57" spans="1:6" ht="15.75" thickBot="1">
      <c r="A57" s="11" t="s">
        <v>80</v>
      </c>
      <c r="B57" s="4"/>
      <c r="C57" s="4"/>
      <c r="D57" s="13"/>
      <c r="E57" s="4"/>
      <c r="F57" s="13"/>
    </row>
    <row r="58" spans="1:6" ht="15.75" thickBot="1">
      <c r="A58" s="8" t="s">
        <v>100</v>
      </c>
      <c r="B58" s="4"/>
      <c r="C58" s="4"/>
      <c r="D58" s="15">
        <f>SUM(D55:D57)</f>
        <v>0</v>
      </c>
      <c r="E58" s="21"/>
      <c r="F58" s="15">
        <f>SUM(F55:F57)</f>
        <v>0</v>
      </c>
    </row>
    <row r="59" spans="1:6" ht="15">
      <c r="A59" s="11"/>
      <c r="B59" s="4"/>
      <c r="C59" s="4"/>
      <c r="D59" s="21"/>
      <c r="E59" s="4"/>
      <c r="F59" s="19"/>
    </row>
    <row r="60" spans="1:6" ht="15">
      <c r="A60" s="6" t="s">
        <v>119</v>
      </c>
      <c r="B60" s="4"/>
      <c r="C60" s="4"/>
      <c r="D60" s="21"/>
      <c r="E60" s="4"/>
      <c r="F60" s="19"/>
    </row>
    <row r="61" spans="1:6" ht="15">
      <c r="A61" s="11"/>
      <c r="B61" s="4" t="s">
        <v>120</v>
      </c>
      <c r="C61" s="4"/>
      <c r="D61" s="9"/>
      <c r="E61" s="4"/>
      <c r="F61" s="10"/>
    </row>
    <row r="62" spans="1:6" ht="15">
      <c r="A62" s="11"/>
      <c r="B62" s="4" t="s">
        <v>121</v>
      </c>
      <c r="C62" s="4"/>
      <c r="D62" s="9"/>
      <c r="E62" s="4"/>
      <c r="F62" s="10"/>
    </row>
    <row r="63" spans="1:6" ht="15">
      <c r="A63" s="11" t="s">
        <v>80</v>
      </c>
      <c r="B63" s="4"/>
      <c r="C63" s="4"/>
      <c r="D63" s="9"/>
      <c r="E63" s="4"/>
      <c r="F63" s="10"/>
    </row>
    <row r="64" spans="1:6" ht="15.75" thickBot="1">
      <c r="A64" s="11" t="s">
        <v>80</v>
      </c>
      <c r="B64" s="4"/>
      <c r="C64" s="4"/>
      <c r="D64" s="13"/>
      <c r="E64" s="4"/>
      <c r="F64" s="14"/>
    </row>
    <row r="65" spans="1:6" ht="15.75" thickBot="1">
      <c r="A65" s="6" t="s">
        <v>122</v>
      </c>
      <c r="B65" s="4"/>
      <c r="C65" s="4"/>
      <c r="D65" s="15">
        <f>SUM(D61:D64)</f>
        <v>0</v>
      </c>
      <c r="E65" s="4"/>
      <c r="F65" s="16">
        <f>SUM(F61:F64)</f>
        <v>0</v>
      </c>
    </row>
    <row r="66" spans="1:6" ht="15">
      <c r="A66" s="11"/>
      <c r="B66" s="4"/>
      <c r="C66" s="4"/>
      <c r="D66" s="21"/>
      <c r="E66" s="4"/>
      <c r="F66" s="19"/>
    </row>
    <row r="67" spans="1:5" ht="15">
      <c r="A67" s="8" t="s">
        <v>123</v>
      </c>
      <c r="B67" s="4"/>
      <c r="C67" s="4"/>
      <c r="D67" s="20"/>
      <c r="E67" s="4"/>
    </row>
    <row r="68" spans="1:6" ht="15">
      <c r="A68" s="11" t="s">
        <v>80</v>
      </c>
      <c r="B68" s="5" t="s">
        <v>101</v>
      </c>
      <c r="C68" s="4"/>
      <c r="D68" s="9" t="s">
        <v>0</v>
      </c>
      <c r="E68" s="4"/>
      <c r="F68" s="9" t="s">
        <v>0</v>
      </c>
    </row>
    <row r="69" spans="1:6" ht="15">
      <c r="A69" s="11" t="s">
        <v>80</v>
      </c>
      <c r="B69" s="5" t="s">
        <v>102</v>
      </c>
      <c r="C69" s="4"/>
      <c r="D69" s="9"/>
      <c r="E69" s="4"/>
      <c r="F69" s="9"/>
    </row>
    <row r="70" spans="1:6" ht="15">
      <c r="A70" s="11" t="s">
        <v>80</v>
      </c>
      <c r="B70" s="5" t="s">
        <v>103</v>
      </c>
      <c r="C70" s="4"/>
      <c r="D70" s="9" t="s">
        <v>0</v>
      </c>
      <c r="E70" s="4"/>
      <c r="F70" s="9" t="s">
        <v>0</v>
      </c>
    </row>
    <row r="71" spans="1:6" ht="15">
      <c r="A71" s="11" t="s">
        <v>80</v>
      </c>
      <c r="B71" s="4" t="s">
        <v>104</v>
      </c>
      <c r="C71" s="4"/>
      <c r="D71" s="9" t="s">
        <v>0</v>
      </c>
      <c r="E71" s="12"/>
      <c r="F71" s="9" t="s">
        <v>0</v>
      </c>
    </row>
    <row r="72" spans="1:6" ht="15">
      <c r="A72" s="11" t="s">
        <v>80</v>
      </c>
      <c r="B72" s="4" t="s">
        <v>105</v>
      </c>
      <c r="C72" s="12"/>
      <c r="D72" s="9" t="s">
        <v>0</v>
      </c>
      <c r="E72" s="12"/>
      <c r="F72" s="9" t="s">
        <v>0</v>
      </c>
    </row>
    <row r="73" spans="1:6" ht="15">
      <c r="A73" s="11" t="s">
        <v>80</v>
      </c>
      <c r="C73" s="12"/>
      <c r="D73" s="9"/>
      <c r="E73" s="12"/>
      <c r="F73" s="9"/>
    </row>
    <row r="74" spans="1:6" ht="15.75" thickBot="1">
      <c r="A74" s="11" t="s">
        <v>80</v>
      </c>
      <c r="C74" s="12"/>
      <c r="D74" s="13"/>
      <c r="E74" s="12"/>
      <c r="F74" s="13"/>
    </row>
    <row r="75" spans="1:6" ht="15.75" thickBot="1">
      <c r="A75" s="8" t="s">
        <v>106</v>
      </c>
      <c r="B75" s="4"/>
      <c r="C75" s="4"/>
      <c r="D75" s="15">
        <f>SUM(D68:D74)</f>
        <v>0</v>
      </c>
      <c r="E75" s="4"/>
      <c r="F75" s="15">
        <f>SUM(F68:F74)</f>
        <v>0</v>
      </c>
    </row>
  </sheetData>
  <sheetProtection/>
  <printOptions/>
  <pageMargins left="0.787401575" right="0.787401575" top="0.984251969" bottom="0.984251969" header="0.5" footer="0.5"/>
  <pageSetup fitToHeight="1"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3:J31"/>
  <sheetViews>
    <sheetView zoomScalePageLayoutView="0" workbookViewId="0" topLeftCell="A1">
      <selection activeCell="D29" sqref="D29"/>
    </sheetView>
  </sheetViews>
  <sheetFormatPr defaultColWidth="11.421875" defaultRowHeight="15"/>
  <cols>
    <col min="1" max="1" width="27.8515625" style="93" bestFit="1" customWidth="1"/>
    <col min="2" max="2" width="29.140625" style="93" bestFit="1" customWidth="1"/>
    <col min="3" max="3" width="24.28125" style="93" bestFit="1" customWidth="1"/>
    <col min="4" max="4" width="20.140625" style="93" bestFit="1" customWidth="1"/>
    <col min="5" max="5" width="18.28125" style="93" bestFit="1" customWidth="1"/>
    <col min="6" max="6" width="15.7109375" style="93" bestFit="1" customWidth="1"/>
    <col min="7" max="8" width="12.140625" style="93" bestFit="1" customWidth="1"/>
    <col min="9" max="9" width="11.421875" style="93" customWidth="1"/>
    <col min="10" max="10" width="86.7109375" style="93" bestFit="1" customWidth="1"/>
    <col min="11" max="16384" width="11.421875" style="93" customWidth="1"/>
  </cols>
  <sheetData>
    <row r="1" ht="15"/>
    <row r="2" ht="15"/>
    <row r="3" spans="1:10" ht="15">
      <c r="A3" s="104" t="s">
        <v>203</v>
      </c>
      <c r="D3" s="105" t="s">
        <v>204</v>
      </c>
      <c r="E3" s="105" t="s">
        <v>205</v>
      </c>
      <c r="F3" s="105" t="s">
        <v>206</v>
      </c>
      <c r="G3" s="105" t="s">
        <v>207</v>
      </c>
      <c r="H3" s="105" t="s">
        <v>208</v>
      </c>
      <c r="J3" s="105" t="s">
        <v>209</v>
      </c>
    </row>
    <row r="4" ht="15">
      <c r="B4" s="104" t="s">
        <v>210</v>
      </c>
    </row>
    <row r="5" ht="15"/>
    <row r="6" spans="2:10" ht="15.75">
      <c r="B6" s="104"/>
      <c r="C6" s="104" t="s">
        <v>211</v>
      </c>
      <c r="D6" s="106" t="e">
        <f>SUM(Poster!C4/Poster!C5)</f>
        <v>#DIV/0!</v>
      </c>
      <c r="E6" s="106"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93">
        <v>-27</v>
      </c>
      <c r="G6" s="93">
        <v>72</v>
      </c>
      <c r="H6" s="93" t="e">
        <f>IF(E6&lt;=Ratingmodell!L20,Ratingmodell!M20,IF(Rating!E6&lt;=Ratingmodell!L21,Ratingmodell!M21,Ratingmodell!M22))</f>
        <v>#DIV/0!</v>
      </c>
      <c r="J6" s="107" t="s">
        <v>212</v>
      </c>
    </row>
    <row r="7" spans="2:10" ht="15.75">
      <c r="B7" s="104"/>
      <c r="C7" s="104" t="s">
        <v>213</v>
      </c>
      <c r="D7" s="108" t="e">
        <f>SUM(Poster!C4-Poster!C5)/Poster!C11</f>
        <v>#DIV/0!</v>
      </c>
      <c r="E7" s="106"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93">
        <v>-19.5</v>
      </c>
      <c r="G7" s="93">
        <v>26</v>
      </c>
      <c r="H7" s="93" t="e">
        <f>IF(E7&lt;=Ratingmodell!L17,Ratingmodell!M17,IF(Rating!E7&lt;=Ratingmodell!L18,Ratingmodell!M18,Ratingmodell!M19))</f>
        <v>#DIV/0!</v>
      </c>
      <c r="J7" s="107" t="s">
        <v>214</v>
      </c>
    </row>
    <row r="8" ht="15">
      <c r="E8" s="106"/>
    </row>
    <row r="9" spans="2:5" ht="15">
      <c r="B9" s="104" t="s">
        <v>215</v>
      </c>
      <c r="E9" s="106"/>
    </row>
    <row r="10" ht="15">
      <c r="E10" s="106"/>
    </row>
    <row r="11" spans="3:10" ht="15">
      <c r="C11" s="104" t="s">
        <v>216</v>
      </c>
      <c r="D11" s="108" t="e">
        <f>SUM(Poster!C6/Poster!C7)</f>
        <v>#DIV/0!</v>
      </c>
      <c r="E11" s="106"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93">
        <v>-45</v>
      </c>
      <c r="G11" s="93">
        <v>72</v>
      </c>
      <c r="H11" s="93" t="e">
        <f>IF(E11&lt;=Ratingmodell!L23,Ratingmodell!M23,IF(Rating!E11&lt;=Ratingmodell!L24,Ratingmodell!M24,Ratingmodell!M25))</f>
        <v>#DIV/0!</v>
      </c>
      <c r="J11" s="104" t="s">
        <v>217</v>
      </c>
    </row>
    <row r="12" ht="15">
      <c r="E12" s="106"/>
    </row>
    <row r="13" spans="1:5" ht="15">
      <c r="A13" s="104" t="s">
        <v>218</v>
      </c>
      <c r="E13" s="106"/>
    </row>
    <row r="14" spans="2:5" ht="15">
      <c r="B14" s="104" t="s">
        <v>219</v>
      </c>
      <c r="E14" s="106"/>
    </row>
    <row r="15" ht="15">
      <c r="E15" s="106"/>
    </row>
    <row r="16" spans="3:10" ht="15">
      <c r="C16" s="104" t="s">
        <v>220</v>
      </c>
      <c r="D16" s="108" t="e">
        <f>SUM(Poster!C15+Poster!C17)/AVERAGE(Poster!C7+Poster!C8)</f>
        <v>#DIV/0!</v>
      </c>
      <c r="E16" s="106" t="e">
        <f>IF(D16&lt;Ratingmodell!G5,Ratingmodell!G6*Ratingmodell!$C$5,IF(D16&lt;Ratingmodell!H5,Ratingmodell!H6*Ratingmodell!$C$5,IF(D16&lt;Ratingmodell!I5,Ratingmodell!I6*Ratingmodell!$C$5,IF(D16&lt;Ratingmodell!J5,Ratingmodell!J6*Ratingmodell!$C$5,Ratingmodell!K6*Ratingmodell!$C$5))))</f>
        <v>#DIV/0!</v>
      </c>
      <c r="F16" s="93">
        <v>0</v>
      </c>
      <c r="G16" s="93">
        <v>16</v>
      </c>
      <c r="H16" s="93" t="e">
        <f>IF(E16&lt;=Ratingmodell!L5,Ratingmodell!M5,IF(Rating!E16&lt;=Ratingmodell!L6,Ratingmodell!M6,Ratingmodell!M7))</f>
        <v>#DIV/0!</v>
      </c>
      <c r="J16" s="104" t="s">
        <v>265</v>
      </c>
    </row>
    <row r="17" spans="3:10" ht="15">
      <c r="C17" s="104" t="s">
        <v>221</v>
      </c>
      <c r="D17" s="108" t="e">
        <f>SUM(Poster!C20)/Poster!C11</f>
        <v>#DIV/0!</v>
      </c>
      <c r="E17" s="106" t="e">
        <f>IF(D17&lt;Ratingmodell!G8,Ratingmodell!G9*Ratingmodell!$C$8,IF(D17&lt;Ratingmodell!H8,Ratingmodell!H9*Ratingmodell!$C$8,IF(D17&lt;Ratingmodell!I8,Ratingmodell!I9*Ratingmodell!$C$8,IF(D17&lt;Ratingmodell!J8,Ratingmodell!J9*Ratingmodell!$C$8,Ratingmodell!K9*Ratingmodell!$C$8))))</f>
        <v>#DIV/0!</v>
      </c>
      <c r="F17" s="93">
        <v>0</v>
      </c>
      <c r="G17" s="93">
        <v>16</v>
      </c>
      <c r="H17" s="93" t="e">
        <f>IF(E17&lt;=Ratingmodell!L8,Ratingmodell!M8,IF(Rating!E17&lt;=Ratingmodell!L9,Ratingmodell!M9,Ratingmodell!M10))</f>
        <v>#DIV/0!</v>
      </c>
      <c r="J17" s="104" t="s">
        <v>222</v>
      </c>
    </row>
    <row r="18" spans="3:10" ht="15">
      <c r="C18" s="104" t="s">
        <v>223</v>
      </c>
      <c r="D18" s="108" t="e">
        <f>(SUM(Poster!C23/Poster!C16)+D17)/2</f>
        <v>#DIV/0!</v>
      </c>
      <c r="E18" s="106" t="e">
        <f>IF(D18&lt;Ratingmodell!G11,Ratingmodell!G12*Ratingmodell!$C$11,IF(D18&lt;Ratingmodell!H11,Ratingmodell!H12*Ratingmodell!$C$11,IF(D18&lt;Ratingmodell!I11,Ratingmodell!I12*Ratingmodell!$C$11,IF(D18&lt;Ratingmodell!J11,Ratingmodell!J12*Ratingmodell!$C$11,Ratingmodell!K12*Ratingmodell!$C$11))))</f>
        <v>#DIV/0!</v>
      </c>
      <c r="F18" s="93">
        <v>0</v>
      </c>
      <c r="G18" s="93">
        <v>16</v>
      </c>
      <c r="H18" s="93" t="e">
        <f>IF(E18&lt;=Ratingmodell!L11,Ratingmodell!M11,IF(Rating!E18&lt;=Ratingmodell!L12,Ratingmodell!M12,Ratingmodell!M13))</f>
        <v>#DIV/0!</v>
      </c>
      <c r="J18" s="104" t="s">
        <v>224</v>
      </c>
    </row>
    <row r="19" spans="3:10" ht="15">
      <c r="C19" s="104" t="s">
        <v>225</v>
      </c>
      <c r="D19" s="108" t="e">
        <f>SUM(-Poster!C13/Poster!C11)</f>
        <v>#DIV/0!</v>
      </c>
      <c r="E19" s="106"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93">
        <v>-4</v>
      </c>
      <c r="G19" s="93">
        <v>16</v>
      </c>
      <c r="H19" s="93" t="e">
        <f>IF(E19&lt;=Ratingmodell!L14,Ratingmodell!M14,IF(Rating!E19&lt;=Ratingmodell!L15,Ratingmodell!M15,Ratingmodell!M16))</f>
        <v>#DIV/0!</v>
      </c>
      <c r="J19" s="104" t="s">
        <v>226</v>
      </c>
    </row>
    <row r="20" ht="15"/>
    <row r="21" spans="3:8" ht="15.75" thickBot="1">
      <c r="C21" s="109" t="s">
        <v>227</v>
      </c>
      <c r="D21" s="110" t="e">
        <f>E21</f>
        <v>#DIV/0!</v>
      </c>
      <c r="E21" s="110" t="e">
        <f>SUM(E6:E19)</f>
        <v>#DIV/0!</v>
      </c>
      <c r="F21" s="111">
        <f>SUM(F6:F19)</f>
        <v>-95.5</v>
      </c>
      <c r="G21" s="111">
        <f>SUM(G6:G19)</f>
        <v>234</v>
      </c>
      <c r="H21" s="109" t="e">
        <f>IF(E21&lt;=Ratingmodell!C33,Ratingmodell!G33,IF(Rating!E21&lt;=Ratingmodell!C34,Ratingmodell!G34,Ratingmodell!G35))</f>
        <v>#DIV/0!</v>
      </c>
    </row>
    <row r="22" spans="3:4" ht="15" hidden="1">
      <c r="C22" s="104" t="s">
        <v>228</v>
      </c>
      <c r="D22" s="93">
        <v>62</v>
      </c>
    </row>
    <row r="23" spans="3:9" ht="15" hidden="1">
      <c r="C23" s="104" t="s">
        <v>229</v>
      </c>
      <c r="D23" s="93">
        <v>127</v>
      </c>
      <c r="H23" s="112"/>
      <c r="I23" s="112"/>
    </row>
    <row r="24" spans="3:9" ht="15">
      <c r="C24" s="104"/>
      <c r="H24" s="112"/>
      <c r="I24" s="112"/>
    </row>
    <row r="25" spans="3:4" ht="15">
      <c r="C25" s="104" t="s">
        <v>197</v>
      </c>
      <c r="D25" s="113">
        <f>Poster!C6</f>
        <v>0</v>
      </c>
    </row>
    <row r="26" spans="3:4" ht="15">
      <c r="C26" s="104" t="s">
        <v>230</v>
      </c>
      <c r="D26" s="113">
        <f>Poster!C18</f>
        <v>0</v>
      </c>
    </row>
    <row r="27" spans="3:4" ht="15">
      <c r="C27" s="104"/>
      <c r="D27" s="113"/>
    </row>
    <row r="29" spans="1:10" ht="15">
      <c r="A29" s="104" t="s">
        <v>266</v>
      </c>
      <c r="B29" s="104"/>
      <c r="C29" s="104" t="s">
        <v>242</v>
      </c>
      <c r="D29" s="93">
        <f>IF(Poster!C18&gt;Poster!C37,1,0)</f>
        <v>0</v>
      </c>
      <c r="J29" s="104" t="s">
        <v>267</v>
      </c>
    </row>
    <row r="30" ht="15">
      <c r="J30" s="112" t="s">
        <v>268</v>
      </c>
    </row>
    <row r="31" ht="15">
      <c r="J31" s="104" t="s">
        <v>269</v>
      </c>
    </row>
  </sheetData>
  <sheetProtection sheet="1" objects="1" scenarios="1"/>
  <conditionalFormatting sqref="E21">
    <cfRule type="iconSet" priority="1" dxfId="0">
      <iconSet iconSet="3TrafficLights2">
        <cfvo type="percent" val="0"/>
        <cfvo gte="0" type="num" val="62"/>
        <cfvo gte="0" type="num" val="127"/>
      </iconSet>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Birger</dc:creator>
  <cp:keywords/>
  <dc:description/>
  <cp:lastModifiedBy>Pedersen, Eivind Juul</cp:lastModifiedBy>
  <cp:lastPrinted>2008-02-19T08:51:00Z</cp:lastPrinted>
  <dcterms:created xsi:type="dcterms:W3CDTF">1997-06-20T12:18:59Z</dcterms:created>
  <dcterms:modified xsi:type="dcterms:W3CDTF">2019-08-12T11:16:41Z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