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Handlingsplan/"/>
    </mc:Choice>
  </mc:AlternateContent>
  <xr:revisionPtr revIDLastSave="23" documentId="8_{D20F3471-07BB-4C6A-88E0-A23F9AC9560E}" xr6:coauthVersionLast="47" xr6:coauthVersionMax="47" xr10:uidLastSave="{820AF02E-60BF-45FD-BD54-EC80E51BCBD2}"/>
  <bookViews>
    <workbookView xWindow="28680" yWindow="-120" windowWidth="29040" windowHeight="15840" xr2:uid="{00000000-000D-0000-FFFF-FFFF00000000}"/>
  </bookViews>
  <sheets>
    <sheet name="Info" sheetId="5" r:id="rId1"/>
    <sheet name="Nåtid" sheetId="1" r:id="rId2"/>
    <sheet name="Poster_31.12" sheetId="8" state="hidden" r:id="rId3"/>
    <sheet name="År1_Delmål1" sheetId="4" r:id="rId4"/>
    <sheet name="Poster_31.12_1" sheetId="11" state="hidden" r:id="rId5"/>
    <sheet name="År2_Delmål2" sheetId="3" r:id="rId6"/>
    <sheet name="Poster_31.12.2" sheetId="13" state="hidden" r:id="rId7"/>
    <sheet name="År3_Delmål3" sheetId="6" r:id="rId8"/>
    <sheet name="Poster_31.12_3" sheetId="15" state="hidden" r:id="rId9"/>
    <sheet name="Nåtid_Rating" sheetId="9" state="hidden" r:id="rId10"/>
    <sheet name="År1_Rating" sheetId="12" state="hidden" r:id="rId11"/>
    <sheet name="År2_Rating" sheetId="14" state="hidden" r:id="rId12"/>
    <sheet name="År3_Rating" sheetId="16" state="hidden" r:id="rId13"/>
    <sheet name="Ratingmodell" sheetId="10" state="hidden" r:id="rId14"/>
  </sheets>
  <definedNames>
    <definedName name="_xlnm.Print_Area" localSheetId="1">Nåtid!$A$1:$H$82</definedName>
    <definedName name="_xlnm.Print_Area" localSheetId="3">År1_Delmål1!$A$1:$H$82</definedName>
    <definedName name="_xlnm.Print_Area" localSheetId="5">År2_Delmål2!$A$1:$G$82</definedName>
    <definedName name="_xlnm.Print_Area" localSheetId="7">År3_Delmål3!$A$1:$G$82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 l="1"/>
  <c r="F46" i="1"/>
  <c r="D46" i="1"/>
  <c r="C11" i="8" s="1"/>
  <c r="D40" i="6"/>
  <c r="D45" i="6"/>
  <c r="D14" i="4"/>
  <c r="F14" i="3" s="1"/>
  <c r="D15" i="4"/>
  <c r="F15" i="3" s="1"/>
  <c r="D31" i="4"/>
  <c r="H35" i="1"/>
  <c r="H25" i="1"/>
  <c r="D11" i="4"/>
  <c r="F11" i="3" s="1"/>
  <c r="D7" i="4"/>
  <c r="F7" i="3" s="1"/>
  <c r="D6" i="4"/>
  <c r="F6" i="3" s="1"/>
  <c r="D29" i="3"/>
  <c r="F29" i="6" s="1"/>
  <c r="D31" i="3"/>
  <c r="D34" i="3"/>
  <c r="D26" i="3"/>
  <c r="D24" i="3"/>
  <c r="F24" i="6" s="1"/>
  <c r="D12" i="3"/>
  <c r="D11" i="3"/>
  <c r="D11" i="6" s="1"/>
  <c r="D7" i="3"/>
  <c r="D7" i="6" s="1"/>
  <c r="D8" i="3"/>
  <c r="D78" i="1"/>
  <c r="E55" i="1"/>
  <c r="F50" i="4"/>
  <c r="E49" i="1"/>
  <c r="E46" i="1"/>
  <c r="D32" i="4"/>
  <c r="F32" i="3" s="1"/>
  <c r="F35" i="1"/>
  <c r="C33" i="15"/>
  <c r="C34" i="15"/>
  <c r="C32" i="15"/>
  <c r="C31" i="15"/>
  <c r="C29" i="15"/>
  <c r="C28" i="15"/>
  <c r="C27" i="15"/>
  <c r="C31" i="13"/>
  <c r="C31" i="11"/>
  <c r="C31" i="8"/>
  <c r="C17" i="8"/>
  <c r="C37" i="15"/>
  <c r="B37" i="15"/>
  <c r="B33" i="15"/>
  <c r="B32" i="15"/>
  <c r="B31" i="15"/>
  <c r="B29" i="15"/>
  <c r="B28" i="15"/>
  <c r="B27" i="15"/>
  <c r="C26" i="15"/>
  <c r="B26" i="15"/>
  <c r="B22" i="15"/>
  <c r="B21" i="15"/>
  <c r="B19" i="15"/>
  <c r="B18" i="15"/>
  <c r="B17" i="15"/>
  <c r="B16" i="15"/>
  <c r="B14" i="15"/>
  <c r="B13" i="15"/>
  <c r="B12" i="15"/>
  <c r="B11" i="15"/>
  <c r="B8" i="15"/>
  <c r="B7" i="15"/>
  <c r="B6" i="15"/>
  <c r="B5" i="15"/>
  <c r="B4" i="15"/>
  <c r="C37" i="13"/>
  <c r="B37" i="13"/>
  <c r="B33" i="13"/>
  <c r="B32" i="13"/>
  <c r="B31" i="13"/>
  <c r="B29" i="13"/>
  <c r="B28" i="13"/>
  <c r="B27" i="13"/>
  <c r="B26" i="13"/>
  <c r="B22" i="13"/>
  <c r="B21" i="13"/>
  <c r="B19" i="13"/>
  <c r="B18" i="13"/>
  <c r="B17" i="13"/>
  <c r="B16" i="13"/>
  <c r="B14" i="13"/>
  <c r="B13" i="13"/>
  <c r="B12" i="13"/>
  <c r="B11" i="13"/>
  <c r="B8" i="13"/>
  <c r="B7" i="13"/>
  <c r="B6" i="13"/>
  <c r="B5" i="13"/>
  <c r="B4" i="13"/>
  <c r="G21" i="16"/>
  <c r="F21" i="16"/>
  <c r="G21" i="14"/>
  <c r="F21" i="14"/>
  <c r="C37" i="11"/>
  <c r="B37" i="11"/>
  <c r="B33" i="11"/>
  <c r="B32" i="11"/>
  <c r="B31" i="11"/>
  <c r="B29" i="11"/>
  <c r="B28" i="11"/>
  <c r="B27" i="11"/>
  <c r="B26" i="11"/>
  <c r="B22" i="11"/>
  <c r="B21" i="11"/>
  <c r="B19" i="11"/>
  <c r="B18" i="11"/>
  <c r="B17" i="11"/>
  <c r="B16" i="11"/>
  <c r="B14" i="11"/>
  <c r="B13" i="11"/>
  <c r="B12" i="11"/>
  <c r="B11" i="11"/>
  <c r="B8" i="11"/>
  <c r="B7" i="11"/>
  <c r="B6" i="11"/>
  <c r="B5" i="11"/>
  <c r="B4" i="11"/>
  <c r="G21" i="12"/>
  <c r="F21" i="12"/>
  <c r="B31" i="10"/>
  <c r="D33" i="10"/>
  <c r="G21" i="9"/>
  <c r="F21" i="9"/>
  <c r="B37" i="8"/>
  <c r="B33" i="8"/>
  <c r="B32" i="8"/>
  <c r="B31" i="8"/>
  <c r="B29" i="8"/>
  <c r="B28" i="8"/>
  <c r="B27" i="8"/>
  <c r="B26" i="8"/>
  <c r="B22" i="8"/>
  <c r="B21" i="8"/>
  <c r="B19" i="8"/>
  <c r="B18" i="8"/>
  <c r="B17" i="8"/>
  <c r="B16" i="8"/>
  <c r="B14" i="8"/>
  <c r="B13" i="8"/>
  <c r="B12" i="8"/>
  <c r="B11" i="8"/>
  <c r="B8" i="8"/>
  <c r="B7" i="8"/>
  <c r="B6" i="8"/>
  <c r="B5" i="8"/>
  <c r="B4" i="8"/>
  <c r="L11" i="10"/>
  <c r="D47" i="6"/>
  <c r="D38" i="6"/>
  <c r="D5" i="6"/>
  <c r="D47" i="3"/>
  <c r="F47" i="6"/>
  <c r="D38" i="3"/>
  <c r="F38" i="6" s="1"/>
  <c r="D5" i="3"/>
  <c r="F5" i="6" s="1"/>
  <c r="D5" i="4"/>
  <c r="F5" i="3" s="1"/>
  <c r="D15" i="3"/>
  <c r="F15" i="6" s="1"/>
  <c r="D8" i="4"/>
  <c r="F8" i="3" s="1"/>
  <c r="D66" i="4"/>
  <c r="D29" i="4"/>
  <c r="F29" i="3" s="1"/>
  <c r="F59" i="4"/>
  <c r="D47" i="4"/>
  <c r="F47" i="3" s="1"/>
  <c r="F47" i="4"/>
  <c r="F38" i="4"/>
  <c r="D38" i="4"/>
  <c r="F38" i="3" s="1"/>
  <c r="F5" i="4"/>
  <c r="D79" i="6"/>
  <c r="D80" i="6"/>
  <c r="C19" i="15"/>
  <c r="D77" i="6"/>
  <c r="D76" i="6"/>
  <c r="D75" i="6"/>
  <c r="D74" i="6"/>
  <c r="D78" i="6" s="1"/>
  <c r="D73" i="6"/>
  <c r="C17" i="15"/>
  <c r="D57" i="6"/>
  <c r="D56" i="6"/>
  <c r="D44" i="6"/>
  <c r="D43" i="6"/>
  <c r="D41" i="6"/>
  <c r="D23" i="6"/>
  <c r="H80" i="3"/>
  <c r="C33" i="13"/>
  <c r="H78" i="3"/>
  <c r="D79" i="3"/>
  <c r="D77" i="3"/>
  <c r="F77" i="6" s="1"/>
  <c r="D76" i="3"/>
  <c r="F76" i="6" s="1"/>
  <c r="D75" i="3"/>
  <c r="D74" i="3"/>
  <c r="F74" i="6"/>
  <c r="D73" i="3"/>
  <c r="C17" i="13" s="1"/>
  <c r="D57" i="3"/>
  <c r="F57" i="6" s="1"/>
  <c r="D56" i="3"/>
  <c r="F56" i="6" s="1"/>
  <c r="D45" i="3"/>
  <c r="F45" i="6" s="1"/>
  <c r="D44" i="3"/>
  <c r="F44" i="6"/>
  <c r="D43" i="3"/>
  <c r="F43" i="6" s="1"/>
  <c r="D42" i="3"/>
  <c r="F42" i="6"/>
  <c r="D41" i="3"/>
  <c r="F41" i="6" s="1"/>
  <c r="D40" i="3"/>
  <c r="F40" i="6"/>
  <c r="D33" i="3"/>
  <c r="D33" i="6" s="1"/>
  <c r="D30" i="3"/>
  <c r="F30" i="6" s="1"/>
  <c r="D28" i="3"/>
  <c r="F28" i="6" s="1"/>
  <c r="D23" i="3"/>
  <c r="F23" i="6" s="1"/>
  <c r="D13" i="3"/>
  <c r="D9" i="3"/>
  <c r="D9" i="6" s="1"/>
  <c r="F79" i="4"/>
  <c r="F80" i="4" s="1"/>
  <c r="C22" i="11" s="1"/>
  <c r="F77" i="4"/>
  <c r="F76" i="4"/>
  <c r="F74" i="4"/>
  <c r="F73" i="4"/>
  <c r="F71" i="4"/>
  <c r="F70" i="4"/>
  <c r="F69" i="4"/>
  <c r="F68" i="4"/>
  <c r="F67" i="4"/>
  <c r="F66" i="4"/>
  <c r="F65" i="4"/>
  <c r="F64" i="4"/>
  <c r="F63" i="4"/>
  <c r="F62" i="4"/>
  <c r="F61" i="4"/>
  <c r="F60" i="4"/>
  <c r="F58" i="4"/>
  <c r="F57" i="4"/>
  <c r="F56" i="4"/>
  <c r="F54" i="4"/>
  <c r="F53" i="4"/>
  <c r="F52" i="4"/>
  <c r="F51" i="4"/>
  <c r="F48" i="4"/>
  <c r="F49" i="4" s="1"/>
  <c r="F45" i="4"/>
  <c r="F44" i="4"/>
  <c r="F43" i="4"/>
  <c r="F42" i="4"/>
  <c r="F41" i="4"/>
  <c r="F40" i="4"/>
  <c r="F39" i="4"/>
  <c r="F34" i="4"/>
  <c r="F33" i="4"/>
  <c r="F32" i="4"/>
  <c r="F31" i="4"/>
  <c r="F30" i="4"/>
  <c r="F29" i="4"/>
  <c r="F28" i="4"/>
  <c r="F27" i="4"/>
  <c r="F26" i="4"/>
  <c r="F24" i="4"/>
  <c r="F23" i="4"/>
  <c r="F25" i="4" s="1"/>
  <c r="F21" i="4"/>
  <c r="F20" i="4"/>
  <c r="F16" i="4"/>
  <c r="F15" i="4"/>
  <c r="F14" i="4"/>
  <c r="F13" i="4"/>
  <c r="F12" i="4"/>
  <c r="F11" i="4"/>
  <c r="F9" i="4"/>
  <c r="F8" i="4"/>
  <c r="F7" i="4"/>
  <c r="F6" i="4"/>
  <c r="D79" i="4"/>
  <c r="D80" i="4" s="1"/>
  <c r="C19" i="11" s="1"/>
  <c r="D77" i="4"/>
  <c r="F77" i="3"/>
  <c r="D76" i="4"/>
  <c r="F76" i="3" s="1"/>
  <c r="D75" i="4"/>
  <c r="F75" i="3" s="1"/>
  <c r="D74" i="4"/>
  <c r="D73" i="4"/>
  <c r="D71" i="4"/>
  <c r="D70" i="4"/>
  <c r="D69" i="4"/>
  <c r="F69" i="3" s="1"/>
  <c r="D68" i="4"/>
  <c r="D67" i="4"/>
  <c r="F67" i="3" s="1"/>
  <c r="D65" i="4"/>
  <c r="D64" i="4"/>
  <c r="D64" i="6" s="1"/>
  <c r="D63" i="4"/>
  <c r="D62" i="4"/>
  <c r="D61" i="4"/>
  <c r="D61" i="3" s="1"/>
  <c r="F61" i="6" s="1"/>
  <c r="D60" i="4"/>
  <c r="F60" i="3" s="1"/>
  <c r="D59" i="4"/>
  <c r="D58" i="4"/>
  <c r="D57" i="4"/>
  <c r="F57" i="3" s="1"/>
  <c r="D56" i="4"/>
  <c r="D48" i="4"/>
  <c r="D54" i="4"/>
  <c r="F54" i="3"/>
  <c r="D53" i="4"/>
  <c r="D52" i="4"/>
  <c r="D52" i="6" s="1"/>
  <c r="D51" i="4"/>
  <c r="D50" i="4"/>
  <c r="F50" i="3"/>
  <c r="D45" i="4"/>
  <c r="F45" i="3" s="1"/>
  <c r="D44" i="4"/>
  <c r="F44" i="3" s="1"/>
  <c r="D43" i="4"/>
  <c r="F43" i="3" s="1"/>
  <c r="D42" i="4"/>
  <c r="F42" i="3" s="1"/>
  <c r="D41" i="4"/>
  <c r="F41" i="3" s="1"/>
  <c r="D40" i="4"/>
  <c r="F40" i="3" s="1"/>
  <c r="D39" i="4"/>
  <c r="D33" i="4"/>
  <c r="F33" i="3" s="1"/>
  <c r="D30" i="4"/>
  <c r="F30" i="3" s="1"/>
  <c r="D28" i="4"/>
  <c r="D27" i="4"/>
  <c r="F27" i="3" s="1"/>
  <c r="D26" i="4"/>
  <c r="F26" i="3"/>
  <c r="D24" i="4"/>
  <c r="D23" i="4"/>
  <c r="F23" i="3" s="1"/>
  <c r="D13" i="4"/>
  <c r="F13" i="3" s="1"/>
  <c r="D35" i="1"/>
  <c r="C5" i="8" s="1"/>
  <c r="H80" i="4"/>
  <c r="C33" i="11"/>
  <c r="H78" i="4"/>
  <c r="H80" i="1"/>
  <c r="C33" i="8" s="1"/>
  <c r="F80" i="1"/>
  <c r="C22" i="8"/>
  <c r="E80" i="1"/>
  <c r="D80" i="1"/>
  <c r="C19" i="8" s="1"/>
  <c r="H78" i="1"/>
  <c r="F78" i="1"/>
  <c r="E78" i="1"/>
  <c r="H72" i="1"/>
  <c r="C29" i="8"/>
  <c r="F72" i="1"/>
  <c r="E72" i="1"/>
  <c r="D72" i="1"/>
  <c r="C14" i="8"/>
  <c r="H55" i="1"/>
  <c r="C28" i="8" s="1"/>
  <c r="F55" i="1"/>
  <c r="D55" i="1"/>
  <c r="C13" i="8" s="1"/>
  <c r="H49" i="1"/>
  <c r="C27" i="8"/>
  <c r="F49" i="1"/>
  <c r="F81" i="1" s="1"/>
  <c r="C21" i="8" s="1"/>
  <c r="C23" i="8" s="1"/>
  <c r="D49" i="1"/>
  <c r="C12" i="8" s="1"/>
  <c r="C26" i="8"/>
  <c r="C16" i="8"/>
  <c r="E35" i="1"/>
  <c r="F25" i="1"/>
  <c r="E25" i="1"/>
  <c r="D25" i="1"/>
  <c r="F22" i="1"/>
  <c r="E22" i="1"/>
  <c r="D22" i="1"/>
  <c r="C6" i="8" s="1"/>
  <c r="D25" i="9" s="1"/>
  <c r="F17" i="1"/>
  <c r="F18" i="1" s="1"/>
  <c r="E17" i="1"/>
  <c r="D17" i="1"/>
  <c r="C4" i="8" s="1"/>
  <c r="F10" i="1"/>
  <c r="E10" i="1"/>
  <c r="D10" i="1"/>
  <c r="F28" i="3"/>
  <c r="F51" i="3"/>
  <c r="F70" i="3"/>
  <c r="D39" i="3"/>
  <c r="D46" i="3" s="1"/>
  <c r="C11" i="13" s="1"/>
  <c r="H46" i="4"/>
  <c r="D20" i="4"/>
  <c r="D39" i="6"/>
  <c r="D20" i="3"/>
  <c r="F20" i="6" s="1"/>
  <c r="D20" i="6"/>
  <c r="F9" i="6"/>
  <c r="D80" i="3"/>
  <c r="C19" i="13"/>
  <c r="F79" i="6"/>
  <c r="F80" i="6"/>
  <c r="C22" i="15"/>
  <c r="L14" i="10"/>
  <c r="C30" i="15"/>
  <c r="L8" i="10"/>
  <c r="L17" i="10"/>
  <c r="L20" i="10"/>
  <c r="D34" i="4"/>
  <c r="F34" i="3" s="1"/>
  <c r="C26" i="11"/>
  <c r="C17" i="11"/>
  <c r="F73" i="3"/>
  <c r="D18" i="1"/>
  <c r="F68" i="3"/>
  <c r="F75" i="6"/>
  <c r="D78" i="3"/>
  <c r="F75" i="4"/>
  <c r="L5" i="10"/>
  <c r="L26" i="10"/>
  <c r="L23" i="10"/>
  <c r="D12" i="4"/>
  <c r="F59" i="3"/>
  <c r="D54" i="6"/>
  <c r="D54" i="3"/>
  <c r="F54" i="6" s="1"/>
  <c r="D62" i="6"/>
  <c r="D62" i="3"/>
  <c r="F62" i="6" s="1"/>
  <c r="D49" i="4"/>
  <c r="C12" i="11" s="1"/>
  <c r="F48" i="3"/>
  <c r="F49" i="3" s="1"/>
  <c r="D42" i="6"/>
  <c r="D30" i="6"/>
  <c r="F62" i="3"/>
  <c r="D35" i="10"/>
  <c r="D28" i="6"/>
  <c r="D34" i="10"/>
  <c r="D32" i="3"/>
  <c r="D59" i="3"/>
  <c r="F59" i="6" s="1"/>
  <c r="D59" i="6"/>
  <c r="L27" i="10"/>
  <c r="L28" i="10"/>
  <c r="L16" i="10"/>
  <c r="L24" i="10"/>
  <c r="L9" i="10"/>
  <c r="L15" i="10"/>
  <c r="L10" i="10"/>
  <c r="L7" i="10"/>
  <c r="L21" i="10"/>
  <c r="L25" i="10"/>
  <c r="L22" i="10"/>
  <c r="L19" i="10"/>
  <c r="L18" i="10"/>
  <c r="L13" i="10"/>
  <c r="L6" i="10"/>
  <c r="L12" i="10"/>
  <c r="F12" i="3"/>
  <c r="D68" i="3"/>
  <c r="F68" i="6" s="1"/>
  <c r="D68" i="6"/>
  <c r="D15" i="6" l="1"/>
  <c r="F25" i="6"/>
  <c r="F73" i="6"/>
  <c r="F78" i="6" s="1"/>
  <c r="D46" i="6"/>
  <c r="C11" i="15" s="1"/>
  <c r="F39" i="6"/>
  <c r="F46" i="6" s="1"/>
  <c r="C16" i="15" s="1"/>
  <c r="H46" i="3"/>
  <c r="C26" i="13" s="1"/>
  <c r="F61" i="3"/>
  <c r="D69" i="6"/>
  <c r="D61" i="6"/>
  <c r="F64" i="3"/>
  <c r="H49" i="4"/>
  <c r="C27" i="11" s="1"/>
  <c r="C15" i="8"/>
  <c r="D32" i="6"/>
  <c r="F32" i="6"/>
  <c r="H35" i="4"/>
  <c r="D36" i="1"/>
  <c r="C7" i="8" s="1"/>
  <c r="D25" i="4"/>
  <c r="H25" i="4"/>
  <c r="F36" i="1"/>
  <c r="C8" i="8" s="1"/>
  <c r="D16" i="9"/>
  <c r="E16" i="9" s="1"/>
  <c r="H16" i="9" s="1"/>
  <c r="E36" i="1"/>
  <c r="E18" i="1"/>
  <c r="F11" i="6"/>
  <c r="F17" i="4"/>
  <c r="F18" i="4" s="1"/>
  <c r="H10" i="1"/>
  <c r="E81" i="1"/>
  <c r="C37" i="8" s="1"/>
  <c r="D7" i="9"/>
  <c r="E7" i="9" s="1"/>
  <c r="H7" i="9" s="1"/>
  <c r="F31" i="3"/>
  <c r="F35" i="3" s="1"/>
  <c r="D35" i="4"/>
  <c r="C5" i="11" s="1"/>
  <c r="H49" i="3"/>
  <c r="C27" i="13" s="1"/>
  <c r="D48" i="6"/>
  <c r="D49" i="6" s="1"/>
  <c r="C12" i="15" s="1"/>
  <c r="D11" i="9"/>
  <c r="E11" i="9" s="1"/>
  <c r="H11" i="9" s="1"/>
  <c r="D19" i="9"/>
  <c r="E19" i="9" s="1"/>
  <c r="H19" i="9" s="1"/>
  <c r="D71" i="6"/>
  <c r="D71" i="3"/>
  <c r="F71" i="6" s="1"/>
  <c r="F8" i="6"/>
  <c r="D8" i="6"/>
  <c r="D69" i="3"/>
  <c r="F69" i="6" s="1"/>
  <c r="D48" i="3"/>
  <c r="D49" i="3" s="1"/>
  <c r="F79" i="3"/>
  <c r="F80" i="3" s="1"/>
  <c r="C22" i="13" s="1"/>
  <c r="D55" i="4"/>
  <c r="C13" i="11" s="1"/>
  <c r="D6" i="9"/>
  <c r="E6" i="9" s="1"/>
  <c r="H6" i="9" s="1"/>
  <c r="D27" i="3"/>
  <c r="D35" i="3" s="1"/>
  <c r="C5" i="13" s="1"/>
  <c r="D9" i="4"/>
  <c r="D25" i="3"/>
  <c r="F63" i="3"/>
  <c r="F24" i="3"/>
  <c r="F25" i="3" s="1"/>
  <c r="H25" i="3"/>
  <c r="D81" i="1"/>
  <c r="C18" i="8" s="1"/>
  <c r="D26" i="9" s="1"/>
  <c r="F53" i="3"/>
  <c r="F71" i="3"/>
  <c r="F10" i="4"/>
  <c r="F65" i="3"/>
  <c r="H81" i="1"/>
  <c r="F22" i="4"/>
  <c r="F55" i="4"/>
  <c r="C30" i="8"/>
  <c r="F39" i="3"/>
  <c r="F46" i="3" s="1"/>
  <c r="D46" i="4"/>
  <c r="F78" i="4"/>
  <c r="F13" i="6"/>
  <c r="D13" i="6"/>
  <c r="D14" i="3"/>
  <c r="D31" i="6"/>
  <c r="F31" i="6"/>
  <c r="F7" i="6"/>
  <c r="D52" i="3"/>
  <c r="F52" i="6" s="1"/>
  <c r="D63" i="6"/>
  <c r="D63" i="3"/>
  <c r="F63" i="6" s="1"/>
  <c r="D65" i="3"/>
  <c r="F65" i="6" s="1"/>
  <c r="D65" i="6"/>
  <c r="F74" i="3"/>
  <c r="F78" i="3" s="1"/>
  <c r="D78" i="4"/>
  <c r="F46" i="4"/>
  <c r="H55" i="4"/>
  <c r="D50" i="3"/>
  <c r="D27" i="6"/>
  <c r="F26" i="6"/>
  <c r="F35" i="4"/>
  <c r="F36" i="4" s="1"/>
  <c r="C8" i="11" s="1"/>
  <c r="H10" i="4"/>
  <c r="D6" i="3"/>
  <c r="F52" i="3"/>
  <c r="F55" i="3" s="1"/>
  <c r="D72" i="4"/>
  <c r="C14" i="11" s="1"/>
  <c r="F56" i="3"/>
  <c r="F12" i="6"/>
  <c r="F20" i="3"/>
  <c r="F66" i="3"/>
  <c r="D34" i="6"/>
  <c r="F34" i="6"/>
  <c r="D51" i="6"/>
  <c r="D51" i="3"/>
  <c r="F51" i="6" s="1"/>
  <c r="F58" i="3"/>
  <c r="D70" i="3"/>
  <c r="F70" i="6" s="1"/>
  <c r="D70" i="6"/>
  <c r="F72" i="4"/>
  <c r="F33" i="6"/>
  <c r="D53" i="3"/>
  <c r="F53" i="6" s="1"/>
  <c r="D53" i="6"/>
  <c r="D29" i="6"/>
  <c r="D64" i="3"/>
  <c r="F64" i="6" s="1"/>
  <c r="D24" i="6" l="1"/>
  <c r="D25" i="6" s="1"/>
  <c r="F48" i="6"/>
  <c r="F49" i="6" s="1"/>
  <c r="C20" i="8"/>
  <c r="D17" i="9" s="1"/>
  <c r="E17" i="9" s="1"/>
  <c r="H17" i="9" s="1"/>
  <c r="D29" i="9"/>
  <c r="D60" i="6"/>
  <c r="D60" i="3"/>
  <c r="F60" i="6" s="1"/>
  <c r="C32" i="8"/>
  <c r="C34" i="8" s="1"/>
  <c r="F9" i="3"/>
  <c r="F10" i="3" s="1"/>
  <c r="D10" i="4"/>
  <c r="F27" i="6"/>
  <c r="E21" i="9"/>
  <c r="H21" i="9" s="1"/>
  <c r="D67" i="6"/>
  <c r="D67" i="3"/>
  <c r="F67" i="6" s="1"/>
  <c r="C16" i="11"/>
  <c r="F81" i="4"/>
  <c r="C21" i="11" s="1"/>
  <c r="C23" i="11" s="1"/>
  <c r="D66" i="3"/>
  <c r="F66" i="6" s="1"/>
  <c r="D66" i="6"/>
  <c r="D12" i="6"/>
  <c r="H35" i="3"/>
  <c r="D26" i="6"/>
  <c r="D35" i="6" s="1"/>
  <c r="C5" i="15" s="1"/>
  <c r="D50" i="6"/>
  <c r="D55" i="6" s="1"/>
  <c r="H55" i="3"/>
  <c r="C12" i="13"/>
  <c r="H72" i="4"/>
  <c r="C29" i="11" s="1"/>
  <c r="D58" i="3"/>
  <c r="F72" i="3"/>
  <c r="F81" i="3" s="1"/>
  <c r="C21" i="13" s="1"/>
  <c r="C23" i="13" s="1"/>
  <c r="F6" i="6"/>
  <c r="F10" i="6" s="1"/>
  <c r="D10" i="3"/>
  <c r="F35" i="6"/>
  <c r="F50" i="6"/>
  <c r="F55" i="6" s="1"/>
  <c r="D55" i="3"/>
  <c r="C13" i="13" s="1"/>
  <c r="D19" i="14" s="1"/>
  <c r="E19" i="14" s="1"/>
  <c r="H19" i="14" s="1"/>
  <c r="F14" i="6"/>
  <c r="D14" i="6"/>
  <c r="C11" i="11"/>
  <c r="D81" i="4"/>
  <c r="C18" i="11" s="1"/>
  <c r="C28" i="11"/>
  <c r="C16" i="13"/>
  <c r="C30" i="11" l="1"/>
  <c r="H81" i="4"/>
  <c r="D18" i="9"/>
  <c r="E18" i="9" s="1"/>
  <c r="H18" i="9" s="1"/>
  <c r="D21" i="9"/>
  <c r="H22" i="1"/>
  <c r="H36" i="1" s="1"/>
  <c r="D21" i="4"/>
  <c r="D16" i="4"/>
  <c r="H17" i="1"/>
  <c r="H18" i="1" s="1"/>
  <c r="F58" i="6"/>
  <c r="F72" i="6" s="1"/>
  <c r="F81" i="6" s="1"/>
  <c r="C21" i="15" s="1"/>
  <c r="C23" i="15" s="1"/>
  <c r="D72" i="3"/>
  <c r="C32" i="11"/>
  <c r="C34" i="11" s="1"/>
  <c r="C20" i="11"/>
  <c r="D17" i="12" s="1"/>
  <c r="D29" i="12"/>
  <c r="D26" i="12"/>
  <c r="D6" i="6"/>
  <c r="D10" i="6" s="1"/>
  <c r="H10" i="3"/>
  <c r="D58" i="6"/>
  <c r="D72" i="6" s="1"/>
  <c r="C14" i="15" s="1"/>
  <c r="H72" i="3"/>
  <c r="C29" i="13" s="1"/>
  <c r="C28" i="13"/>
  <c r="D19" i="12"/>
  <c r="E19" i="12" s="1"/>
  <c r="H19" i="12" s="1"/>
  <c r="C15" i="11"/>
  <c r="C13" i="15"/>
  <c r="E17" i="12" l="1"/>
  <c r="H17" i="12" s="1"/>
  <c r="D18" i="12"/>
  <c r="E18" i="12" s="1"/>
  <c r="H18" i="12" s="1"/>
  <c r="F21" i="3"/>
  <c r="F22" i="3" s="1"/>
  <c r="F36" i="3" s="1"/>
  <c r="C8" i="13" s="1"/>
  <c r="D22" i="4"/>
  <c r="H22" i="4"/>
  <c r="H36" i="4" s="1"/>
  <c r="F16" i="3"/>
  <c r="F17" i="3" s="1"/>
  <c r="F18" i="3" s="1"/>
  <c r="D17" i="4"/>
  <c r="D19" i="16"/>
  <c r="E19" i="16" s="1"/>
  <c r="H19" i="16" s="1"/>
  <c r="C15" i="15"/>
  <c r="H81" i="3"/>
  <c r="C32" i="13" s="1"/>
  <c r="C34" i="13" s="1"/>
  <c r="C14" i="13"/>
  <c r="C15" i="13" s="1"/>
  <c r="D81" i="3"/>
  <c r="C18" i="13" s="1"/>
  <c r="D21" i="3"/>
  <c r="D81" i="6"/>
  <c r="C18" i="15" s="1"/>
  <c r="C30" i="13"/>
  <c r="D16" i="3"/>
  <c r="H17" i="4"/>
  <c r="H18" i="4" s="1"/>
  <c r="C4" i="11" l="1"/>
  <c r="D18" i="4"/>
  <c r="D36" i="4"/>
  <c r="C7" i="11" s="1"/>
  <c r="D16" i="12" s="1"/>
  <c r="E16" i="12" s="1"/>
  <c r="H16" i="12" s="1"/>
  <c r="C6" i="11"/>
  <c r="D29" i="16"/>
  <c r="D26" i="16"/>
  <c r="C20" i="15"/>
  <c r="D17" i="16" s="1"/>
  <c r="F16" i="6"/>
  <c r="F17" i="6" s="1"/>
  <c r="F18" i="6" s="1"/>
  <c r="D17" i="3"/>
  <c r="D26" i="14"/>
  <c r="D29" i="14"/>
  <c r="C20" i="13"/>
  <c r="D17" i="14" s="1"/>
  <c r="D22" i="3"/>
  <c r="F21" i="6"/>
  <c r="F22" i="6" s="1"/>
  <c r="F36" i="6" s="1"/>
  <c r="C8" i="15" s="1"/>
  <c r="D25" i="12" l="1"/>
  <c r="D11" i="12"/>
  <c r="E11" i="12" s="1"/>
  <c r="H11" i="12" s="1"/>
  <c r="D6" i="12"/>
  <c r="E6" i="12" s="1"/>
  <c r="D7" i="12"/>
  <c r="E7" i="12" s="1"/>
  <c r="H7" i="12" s="1"/>
  <c r="D16" i="6"/>
  <c r="D17" i="6" s="1"/>
  <c r="H17" i="3"/>
  <c r="H18" i="3" s="1"/>
  <c r="D21" i="6"/>
  <c r="D22" i="6" s="1"/>
  <c r="H22" i="3"/>
  <c r="H36" i="3" s="1"/>
  <c r="C6" i="13"/>
  <c r="D36" i="3"/>
  <c r="C7" i="13" s="1"/>
  <c r="D16" i="14" s="1"/>
  <c r="E16" i="14" s="1"/>
  <c r="H16" i="14" s="1"/>
  <c r="E17" i="14"/>
  <c r="H17" i="14" s="1"/>
  <c r="D18" i="14"/>
  <c r="E18" i="14" s="1"/>
  <c r="H18" i="14" s="1"/>
  <c r="C4" i="13"/>
  <c r="D18" i="3"/>
  <c r="E17" i="16"/>
  <c r="H17" i="16" s="1"/>
  <c r="D18" i="16"/>
  <c r="E18" i="16" s="1"/>
  <c r="H18" i="16" s="1"/>
  <c r="H6" i="12" l="1"/>
  <c r="E21" i="12"/>
  <c r="C6" i="15"/>
  <c r="D36" i="6"/>
  <c r="C7" i="15" s="1"/>
  <c r="D16" i="16" s="1"/>
  <c r="E16" i="16" s="1"/>
  <c r="H16" i="16" s="1"/>
  <c r="D7" i="14"/>
  <c r="E7" i="14" s="1"/>
  <c r="H7" i="14" s="1"/>
  <c r="D6" i="14"/>
  <c r="E6" i="14" s="1"/>
  <c r="D11" i="14"/>
  <c r="E11" i="14" s="1"/>
  <c r="H11" i="14" s="1"/>
  <c r="D25" i="14"/>
  <c r="C4" i="15"/>
  <c r="D18" i="6"/>
  <c r="D21" i="12" l="1"/>
  <c r="H21" i="12"/>
  <c r="E21" i="14"/>
  <c r="H6" i="14"/>
  <c r="D6" i="16"/>
  <c r="E6" i="16" s="1"/>
  <c r="D7" i="16"/>
  <c r="E7" i="16" s="1"/>
  <c r="H7" i="16" s="1"/>
  <c r="D11" i="16"/>
  <c r="E11" i="16" s="1"/>
  <c r="H11" i="16" s="1"/>
  <c r="D25" i="16"/>
  <c r="E21" i="16" l="1"/>
  <c r="H6" i="16"/>
  <c r="H21" i="14"/>
  <c r="D21" i="14"/>
  <c r="D21" i="16" l="1"/>
  <c r="H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9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9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9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9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9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9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A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A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A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A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A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A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B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B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B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B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B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B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C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C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C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C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C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C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sharedStrings.xml><?xml version="1.0" encoding="utf-8"?>
<sst xmlns="http://schemas.openxmlformats.org/spreadsheetml/2006/main" count="943" uniqueCount="221">
  <si>
    <t xml:space="preserve"> </t>
  </si>
  <si>
    <t xml:space="preserve">Annen kortsiktig gjeld              </t>
  </si>
  <si>
    <t xml:space="preserve">                                               </t>
  </si>
  <si>
    <t xml:space="preserve">Leieinntekter                        </t>
  </si>
  <si>
    <t>Leverandørgjeld</t>
  </si>
  <si>
    <t>Annen oppg.pl. Godtgjørelse</t>
  </si>
  <si>
    <t>Av- og nedskrivninger</t>
  </si>
  <si>
    <t>Kostnad lokaler</t>
  </si>
  <si>
    <t>Leie maskiner, inventar og lignende</t>
  </si>
  <si>
    <t>Fremmede tjenester</t>
  </si>
  <si>
    <t>Telefon, porto og lignende</t>
  </si>
  <si>
    <t>Salgs-, reklame og representasjonskostn.</t>
  </si>
  <si>
    <t>Forsikringer</t>
  </si>
  <si>
    <t>Tap og lignende</t>
  </si>
  <si>
    <t>Ekstraordinære inntekter</t>
  </si>
  <si>
    <t>Balanse</t>
  </si>
  <si>
    <t>Eiendeler</t>
  </si>
  <si>
    <t>Sum anleggsmidler</t>
  </si>
  <si>
    <t>Sum omløpsmidler</t>
  </si>
  <si>
    <t>Sum eiendeler</t>
  </si>
  <si>
    <t>Gjeld og egenkapital</t>
  </si>
  <si>
    <t>Sum egenkapital</t>
  </si>
  <si>
    <t>Sum kortsiktig gjeld</t>
  </si>
  <si>
    <t>Resultatregnskap</t>
  </si>
  <si>
    <t>Immaterielle eiendeler</t>
  </si>
  <si>
    <t>Finansielle anleggsmidler</t>
  </si>
  <si>
    <t>Bankinnskudd, kontanter og lignende</t>
  </si>
  <si>
    <t>Investeringer - Aksjer og andre verdipapirer</t>
  </si>
  <si>
    <t xml:space="preserve">Varer - Lagerbeholdning                    </t>
  </si>
  <si>
    <t>Fordringer</t>
  </si>
  <si>
    <t>Opptjent egenkapital</t>
  </si>
  <si>
    <t>Avsetning for forpliktelser</t>
  </si>
  <si>
    <t>Sertifikatlån</t>
  </si>
  <si>
    <t>Annen langsiktig gjeld</t>
  </si>
  <si>
    <t>Gjeld til kredittinstitusjoner</t>
  </si>
  <si>
    <t>Betalbar skatt</t>
  </si>
  <si>
    <t>Utbytte</t>
  </si>
  <si>
    <t>Inntekter</t>
  </si>
  <si>
    <t xml:space="preserve">Andre inntekter (medlem, lisens osv)                  </t>
  </si>
  <si>
    <t>Offentlige tilskudd</t>
  </si>
  <si>
    <t>Kostnader</t>
  </si>
  <si>
    <t>Tomter, bygninger og annen fast eiendom</t>
  </si>
  <si>
    <t>Transportmidl., inventar, maskiner og lignende</t>
  </si>
  <si>
    <t>Opptjente off. tilskudd</t>
  </si>
  <si>
    <t>Forskuddsbetalt kostnad, påløpt inntekt osv</t>
  </si>
  <si>
    <t>Annen egenkapital</t>
  </si>
  <si>
    <t>Sum  langsiktig gjeld</t>
  </si>
  <si>
    <t>Kortsiktige lån og lignende</t>
  </si>
  <si>
    <t>Skattetrekk og andre trekk</t>
  </si>
  <si>
    <t>Skyldige off. avgifter</t>
  </si>
  <si>
    <t>Klasse 3</t>
  </si>
  <si>
    <t>Sum salgs- og driftsinntekt</t>
  </si>
  <si>
    <t>Varekostnad</t>
  </si>
  <si>
    <t>Sum varekostnad</t>
  </si>
  <si>
    <t>Lønn ansatte</t>
  </si>
  <si>
    <t>Fordel i arbeidsforhold</t>
  </si>
  <si>
    <t>Arbeidsgiveravgift og pensjonskostnad</t>
  </si>
  <si>
    <t>Annen personkostnad</t>
  </si>
  <si>
    <t>Sum lønns- og personalkostnad</t>
  </si>
  <si>
    <t>Frakt og transportkost. vedr. salg</t>
  </si>
  <si>
    <t>Inventar og driftsmater. som ikke skal aktiveres</t>
  </si>
  <si>
    <t>Kontorkostnad, trykksak og lignende</t>
  </si>
  <si>
    <t>Kostnad transportmidler</t>
  </si>
  <si>
    <t>Kostnad og godtgj. reise, diett og lignende</t>
  </si>
  <si>
    <t>Provisjonskostnad - sponsor</t>
  </si>
  <si>
    <t>Kontingent og gave</t>
  </si>
  <si>
    <t>Andre kostnader</t>
  </si>
  <si>
    <t>Sum andre driftsk./avskrivning</t>
  </si>
  <si>
    <t>Ekstraordinære kostnader</t>
  </si>
  <si>
    <t>Renteinntekt</t>
  </si>
  <si>
    <t>Rentekostnad</t>
  </si>
  <si>
    <t>Andre finanskostnader og gebyrer</t>
  </si>
  <si>
    <t>Sum finans og ekstraordinære</t>
  </si>
  <si>
    <t>Reklame</t>
  </si>
  <si>
    <t>Salg</t>
  </si>
  <si>
    <t>Spons</t>
  </si>
  <si>
    <t>Billettinntelter</t>
  </si>
  <si>
    <t>Budsjett</t>
  </si>
  <si>
    <t>Regnskap</t>
  </si>
  <si>
    <t>Spes nr.</t>
  </si>
  <si>
    <t>Klasse 3/30</t>
  </si>
  <si>
    <t>Klasse 3/31</t>
  </si>
  <si>
    <t>Klasse 3/32</t>
  </si>
  <si>
    <t>Klasse 3/34</t>
  </si>
  <si>
    <t>Klasse 3/36</t>
  </si>
  <si>
    <t>Klasse 3/39</t>
  </si>
  <si>
    <t>Klasse 4/40</t>
  </si>
  <si>
    <t>Klasse 5/50</t>
  </si>
  <si>
    <t>Klasse 5/52</t>
  </si>
  <si>
    <t>Klasse 5/53</t>
  </si>
  <si>
    <t>Klasse 5/54</t>
  </si>
  <si>
    <t>Klasse 5/59</t>
  </si>
  <si>
    <t>Klasse 6/60</t>
  </si>
  <si>
    <t>Klasse 6/61</t>
  </si>
  <si>
    <t>Klasse 6/63</t>
  </si>
  <si>
    <t>Klasse 6/64</t>
  </si>
  <si>
    <t>Klasse 6/65</t>
  </si>
  <si>
    <t>Klasse 6/67</t>
  </si>
  <si>
    <t>Klasse 6/68</t>
  </si>
  <si>
    <t>Klasse 6/69</t>
  </si>
  <si>
    <t>Klasse 7/70</t>
  </si>
  <si>
    <t>Klasse 7/71</t>
  </si>
  <si>
    <t>Klasse 7/72</t>
  </si>
  <si>
    <t>Klasse 7/73</t>
  </si>
  <si>
    <t>Klasse 7/74</t>
  </si>
  <si>
    <t>Klasse 7/75</t>
  </si>
  <si>
    <t>Klasse 7/77</t>
  </si>
  <si>
    <t>Klasse 7/78</t>
  </si>
  <si>
    <t>Klasse 8/8040</t>
  </si>
  <si>
    <t>Klasse 8/8140</t>
  </si>
  <si>
    <t>Klasse 8/8170</t>
  </si>
  <si>
    <t>Klasse 8/8400</t>
  </si>
  <si>
    <t>Klasse 8/8500</t>
  </si>
  <si>
    <t>Klasse 1/10</t>
  </si>
  <si>
    <t>Klasse 1/11</t>
  </si>
  <si>
    <t>Klasse 1/12</t>
  </si>
  <si>
    <t>Klasse 1/13</t>
  </si>
  <si>
    <t>Klasse 1/14</t>
  </si>
  <si>
    <t>Klasse 1/15</t>
  </si>
  <si>
    <t>Klasse 1/16</t>
  </si>
  <si>
    <t>Klasse 1/17</t>
  </si>
  <si>
    <t>Klasse 1/18</t>
  </si>
  <si>
    <t>Klasse 1/19</t>
  </si>
  <si>
    <t>Klasse 2/20</t>
  </si>
  <si>
    <t>Klasse 2/2050</t>
  </si>
  <si>
    <t>Klasse 2/21</t>
  </si>
  <si>
    <t>Klasse 2/22</t>
  </si>
  <si>
    <t>Klasse 2/23</t>
  </si>
  <si>
    <t>Klasse 2</t>
  </si>
  <si>
    <t>Klasse 2/24</t>
  </si>
  <si>
    <t>Klasse 2/25</t>
  </si>
  <si>
    <t>Klasse 2/26</t>
  </si>
  <si>
    <t>Klasse 2/27</t>
  </si>
  <si>
    <t>Klasse 2/28</t>
  </si>
  <si>
    <t>Klasse 2/29</t>
  </si>
  <si>
    <t>Klasse/konto</t>
  </si>
  <si>
    <t>Sum langsiktig gjeld</t>
  </si>
  <si>
    <t>Sum egenkapital og gjeld</t>
  </si>
  <si>
    <t>Klasse 8/86</t>
  </si>
  <si>
    <t>Skattekostnad</t>
  </si>
  <si>
    <t>Sum skattekostnad</t>
  </si>
  <si>
    <t xml:space="preserve">Klasse 8/88                                      </t>
  </si>
  <si>
    <t>Resultat etter skatt</t>
  </si>
  <si>
    <t>Budsjett&amp;Regnskap</t>
  </si>
  <si>
    <t>Balanse og regnskapsposter som innput til regnskapsanalysen</t>
  </si>
  <si>
    <t>Sum egenkapital og gjeld fjor</t>
  </si>
  <si>
    <t>Resultat</t>
  </si>
  <si>
    <t>Driftsresultat</t>
  </si>
  <si>
    <t>Resultat før skatt</t>
  </si>
  <si>
    <t>Resultat før skatt i fjor</t>
  </si>
  <si>
    <t>Budsjett kommende år</t>
  </si>
  <si>
    <t>Budsjett inneværende år</t>
  </si>
  <si>
    <t>Resultat etter skatt i fjor (budsjett)</t>
  </si>
  <si>
    <t>Sum salgs- og driftsinntekt i fjor</t>
  </si>
  <si>
    <t>Renteinntekter/Finansinntekter</t>
  </si>
  <si>
    <t>Resultat etter skatt i fjor</t>
  </si>
  <si>
    <t>Sum skattekostnad i fjor</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</si>
  <si>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</si>
  <si>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</si>
  <si>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</si>
  <si>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</si>
  <si>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</si>
  <si>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</si>
  <si>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</si>
  <si>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</si>
  <si>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</si>
  <si>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</si>
  <si>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</si>
  <si>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</si>
  <si>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</si>
  <si>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</si>
  <si>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</si>
  <si>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</si>
  <si>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</si>
  <si>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</si>
  <si>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</si>
  <si>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</si>
  <si>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</si>
  <si>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</si>
  <si>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</si>
  <si>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</si>
  <si>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</si>
  <si>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</si>
  <si>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</si>
  <si>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</si>
  <si>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Egenkapital</t>
  </si>
  <si>
    <t>Årsresultat etter skatt</t>
  </si>
  <si>
    <t>Konservativitet i rapporteringen</t>
  </si>
  <si>
    <t>Disiplinpoengsum</t>
  </si>
  <si>
    <t>Regnskapsmessig resultat etter skatt &gt; Prognosemessig resultat før skatt (budsjett resultat før skatt)</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</si>
  <si>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</si>
  <si>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</si>
  <si>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</si>
  <si>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</si>
  <si>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</si>
  <si>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</si>
  <si>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</si>
  <si>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</si>
  <si>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</si>
  <si>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</si>
  <si>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</si>
  <si>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</si>
  <si>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</si>
  <si>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</si>
  <si>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</si>
  <si>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</si>
  <si>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</si>
  <si>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</si>
  <si>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</si>
  <si>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</si>
  <si>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Pr 31.12</t>
  </si>
  <si>
    <t>Frist 15. Mars</t>
  </si>
  <si>
    <t xml:space="preserve">Rapportering for Eliteserien pr 31.12. - balanse, resultat og budsjett </t>
  </si>
  <si>
    <t xml:space="preserve">Rapportering for Eliteserien pr 31.12. - budsjett </t>
  </si>
  <si>
    <t>Budsjett 2023</t>
  </si>
  <si>
    <t>Klubb og AS:</t>
  </si>
  <si>
    <t>Regn. 2021</t>
  </si>
  <si>
    <t>Budsjett 2024</t>
  </si>
  <si>
    <t>Regn. 2022</t>
  </si>
  <si>
    <t>Budsj. 2022</t>
  </si>
  <si>
    <t>Budsjett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</si>
</sst>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16" x14ac:knownFonts="1">
    <font>
      <sz val="11"/>
      <name val="Times New Roman"/>
    </font>
    <font>
      <sz val="11"/>
      <name val="Times New Roman"/>
      <family val="1"/>
    </font>
    <font>
      <b/>
      <sz val="10"/>
      <name val="Times New Roman"/>
      <family val="1"/>
    </font>
    <font>
      <sz val="10"/>
      <name val="Times New Roman"/>
      <family val="1"/>
    </font>
    <font>
      <b/>
      <sz val="12"/>
      <name val="Times New Roman"/>
      <family val="1"/>
    </font>
    <font>
      <sz val="12"/>
      <name val="Times New Roman"/>
      <family val="1"/>
    </font>
    <font>
      <b/>
      <sz val="14"/>
      <name val="Times New Roman"/>
      <family val="1"/>
    </font>
    <font>
      <i/>
      <sz val="8"/>
      <name val="Times New Roman"/>
      <family val="1"/>
    </font>
    <font>
      <b/>
      <sz val="11"/>
      <name val="Times New Roman"/>
      <family val="1"/>
    </font>
    <font>
      <b/>
      <sz val="8"/>
      <color indexed="81"/>
      <name val="Tahoma"/>
      <family val="2"/>
    </font>
    <font>
      <sz val="8"/>
      <color indexed="81"/>
      <name val="Tahoma"/>
      <family val="2"/>
    </font>
    <font>
      <b/>
      <sz val="28"/>
      <name val="Times New Roman"/>
      <family val="1"/>
    </font>
    <font>
      <sz val="10"/>
      <name val="Arial"/>
      <family val="2"/>
    </font>
    <font>
      <b/>
      <sz val="10"/>
      <name val="Arial"/>
      <family val="2"/>
    </font>
    <font>
      <sz val="11"/>
      <name val="Times New Roman"/>
      <family val="1"/>
    </font>
    <font>
      <i/>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lightDown"/>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197">
    <xf numFmtId="0" fontId="0" fillId="0" borderId="0" xfId="0"/>
    <xf numFmtId="0" fontId="3" fillId="0" borderId="0" xfId="0" applyFont="1" applyFill="1" applyBorder="1"/>
    <xf numFmtId="4" fontId="2" fillId="0" borderId="0" xfId="0" applyNumberFormat="1" applyFont="1" applyFill="1" applyBorder="1" applyAlignment="1">
      <alignment horizontal="center"/>
    </xf>
    <xf numFmtId="4" fontId="2" fillId="0" borderId="0" xfId="0" applyNumberFormat="1" applyFont="1" applyFill="1" applyBorder="1"/>
    <xf numFmtId="4" fontId="3" fillId="0" borderId="0" xfId="0" applyNumberFormat="1" applyFont="1" applyFill="1" applyBorder="1"/>
    <xf numFmtId="0" fontId="3"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4" fontId="5" fillId="0" borderId="0" xfId="0" applyNumberFormat="1" applyFont="1" applyFill="1" applyBorder="1"/>
    <xf numFmtId="0" fontId="5" fillId="0" borderId="0" xfId="0" applyFont="1" applyFill="1" applyBorder="1"/>
    <xf numFmtId="0" fontId="5" fillId="0" borderId="0" xfId="0" applyFont="1" applyFill="1" applyBorder="1" applyAlignment="1">
      <alignment horizontal="center"/>
    </xf>
    <xf numFmtId="4" fontId="4" fillId="0" borderId="0" xfId="0" applyNumberFormat="1" applyFont="1" applyFill="1" applyBorder="1" applyAlignment="1">
      <alignment horizontal="center"/>
    </xf>
    <xf numFmtId="0" fontId="4" fillId="2" borderId="1" xfId="0" applyFont="1" applyFill="1" applyBorder="1" applyAlignment="1">
      <alignment horizontal="center" vertical="center"/>
    </xf>
    <xf numFmtId="4" fontId="4" fillId="0" borderId="0" xfId="0" applyNumberFormat="1"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xf numFmtId="0" fontId="2" fillId="3" borderId="2" xfId="0" applyFont="1" applyFill="1" applyBorder="1"/>
    <xf numFmtId="0" fontId="2" fillId="3" borderId="2" xfId="0" applyFont="1" applyFill="1" applyBorder="1" applyAlignment="1">
      <alignment horizontal="center"/>
    </xf>
    <xf numFmtId="4" fontId="2" fillId="3" borderId="2" xfId="0" applyNumberFormat="1" applyFont="1" applyFill="1" applyBorder="1" applyAlignment="1">
      <alignment horizontal="center"/>
    </xf>
    <xf numFmtId="0" fontId="3" fillId="0" borderId="2" xfId="0" applyFont="1" applyFill="1" applyBorder="1"/>
    <xf numFmtId="0" fontId="3" fillId="0" borderId="2" xfId="0" applyFont="1" applyFill="1" applyBorder="1" applyAlignment="1">
      <alignment horizontal="center"/>
    </xf>
    <xf numFmtId="0" fontId="2" fillId="4" borderId="2" xfId="0" applyFont="1" applyFill="1" applyBorder="1" applyAlignment="1">
      <alignment horizontal="center"/>
    </xf>
    <xf numFmtId="0" fontId="2" fillId="0" borderId="2" xfId="0" applyFont="1" applyFill="1" applyBorder="1" applyAlignment="1">
      <alignment horizontal="center"/>
    </xf>
    <xf numFmtId="0" fontId="2" fillId="3" borderId="3" xfId="0" applyFont="1" applyFill="1" applyBorder="1"/>
    <xf numFmtId="0" fontId="2" fillId="3" borderId="4" xfId="0" applyFont="1" applyFill="1" applyBorder="1" applyAlignment="1">
      <alignment horizontal="center"/>
    </xf>
    <xf numFmtId="0" fontId="3" fillId="0" borderId="2" xfId="0" applyFont="1" applyFill="1" applyBorder="1" applyAlignment="1">
      <alignment horizontal="left"/>
    </xf>
    <xf numFmtId="0" fontId="3" fillId="0" borderId="0" xfId="0" applyFont="1" applyFill="1" applyBorder="1" applyAlignment="1">
      <alignment horizontal="right"/>
    </xf>
    <xf numFmtId="4" fontId="4" fillId="0" borderId="0" xfId="0" applyNumberFormat="1" applyFont="1" applyFill="1" applyBorder="1" applyAlignment="1">
      <alignment horizontal="left"/>
    </xf>
    <xf numFmtId="0" fontId="3" fillId="0" borderId="3" xfId="0" applyFont="1" applyFill="1" applyBorder="1"/>
    <xf numFmtId="0" fontId="3" fillId="0" borderId="4" xfId="0" applyFont="1" applyFill="1" applyBorder="1"/>
    <xf numFmtId="3" fontId="3" fillId="0" borderId="2" xfId="0" applyNumberFormat="1" applyFont="1" applyFill="1" applyBorder="1"/>
    <xf numFmtId="3" fontId="2" fillId="4" borderId="2" xfId="0" applyNumberFormat="1" applyFont="1" applyFill="1" applyBorder="1"/>
    <xf numFmtId="3" fontId="2" fillId="3" borderId="2" xfId="0" applyNumberFormat="1" applyFont="1" applyFill="1" applyBorder="1" applyAlignment="1">
      <alignment horizontal="center"/>
    </xf>
    <xf numFmtId="3" fontId="2" fillId="3" borderId="3" xfId="0" applyNumberFormat="1" applyFont="1" applyFill="1" applyBorder="1" applyAlignment="1">
      <alignment horizontal="center"/>
    </xf>
    <xf numFmtId="3" fontId="3" fillId="0" borderId="3" xfId="0" applyNumberFormat="1" applyFont="1" applyFill="1" applyBorder="1"/>
    <xf numFmtId="3" fontId="2" fillId="0" borderId="2" xfId="0" applyNumberFormat="1" applyFont="1" applyFill="1" applyBorder="1"/>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3" fontId="4" fillId="2" borderId="1" xfId="0" applyNumberFormat="1" applyFont="1" applyFill="1" applyBorder="1" applyAlignment="1">
      <alignment vertical="center"/>
    </xf>
    <xf numFmtId="3" fontId="3" fillId="0" borderId="2" xfId="3" applyNumberFormat="1" applyFont="1" applyFill="1" applyBorder="1"/>
    <xf numFmtId="0" fontId="4" fillId="0" borderId="0" xfId="0" applyFont="1" applyFill="1" applyBorder="1" applyProtection="1">
      <protection locked="0"/>
    </xf>
    <xf numFmtId="0" fontId="4" fillId="0" borderId="0" xfId="0" applyFont="1" applyFill="1" applyBorder="1" applyAlignment="1" applyProtection="1">
      <alignment horizontal="center"/>
      <protection locked="0"/>
    </xf>
    <xf numFmtId="4" fontId="5" fillId="0" borderId="0" xfId="0" applyNumberFormat="1"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4" fontId="4" fillId="0" borderId="0" xfId="0" applyNumberFormat="1" applyFont="1" applyFill="1" applyBorder="1" applyAlignment="1" applyProtection="1">
      <alignment horizontal="center"/>
      <protection locked="0"/>
    </xf>
    <xf numFmtId="4" fontId="4" fillId="0" borderId="0" xfId="0" applyNumberFormat="1" applyFont="1" applyFill="1" applyBorder="1" applyAlignment="1" applyProtection="1">
      <alignment horizontal="left"/>
      <protection locked="0"/>
    </xf>
    <xf numFmtId="0" fontId="2" fillId="3" borderId="2" xfId="0" applyFont="1" applyFill="1" applyBorder="1" applyProtection="1">
      <protection locked="0"/>
    </xf>
    <xf numFmtId="0" fontId="2" fillId="3" borderId="2" xfId="0" applyFont="1" applyFill="1" applyBorder="1" applyAlignment="1" applyProtection="1">
      <alignment horizontal="center"/>
      <protection locked="0"/>
    </xf>
    <xf numFmtId="4" fontId="2" fillId="3" borderId="2" xfId="0" applyNumberFormat="1" applyFont="1" applyFill="1" applyBorder="1" applyAlignment="1" applyProtection="1">
      <alignment horizontal="center"/>
      <protection locked="0"/>
    </xf>
    <xf numFmtId="0" fontId="3" fillId="0" borderId="0" xfId="0" applyFont="1" applyFill="1" applyBorder="1" applyProtection="1">
      <protection locked="0"/>
    </xf>
    <xf numFmtId="4" fontId="2" fillId="0" borderId="0" xfId="0" applyNumberFormat="1" applyFont="1" applyFill="1" applyBorder="1" applyAlignment="1" applyProtection="1">
      <alignment horizontal="center"/>
      <protection locked="0"/>
    </xf>
    <xf numFmtId="0" fontId="3" fillId="0" borderId="2" xfId="0" applyFont="1" applyFill="1" applyBorder="1" applyProtection="1">
      <protection locked="0"/>
    </xf>
    <xf numFmtId="0" fontId="3" fillId="0" borderId="2" xfId="0" applyFont="1" applyFill="1" applyBorder="1" applyAlignment="1" applyProtection="1">
      <alignment horizontal="center"/>
      <protection locked="0"/>
    </xf>
    <xf numFmtId="3" fontId="3" fillId="0" borderId="2" xfId="3" applyNumberFormat="1" applyFont="1" applyFill="1" applyBorder="1" applyProtection="1">
      <protection locked="0"/>
    </xf>
    <xf numFmtId="4" fontId="3" fillId="0" borderId="0" xfId="0" applyNumberFormat="1" applyFont="1" applyFill="1" applyBorder="1" applyProtection="1">
      <protection locked="0"/>
    </xf>
    <xf numFmtId="0" fontId="2" fillId="4" borderId="2" xfId="0" applyFont="1" applyFill="1" applyBorder="1" applyAlignment="1" applyProtection="1">
      <alignment horizontal="center"/>
      <protection locked="0"/>
    </xf>
    <xf numFmtId="3" fontId="2" fillId="4" borderId="2" xfId="0" applyNumberFormat="1" applyFont="1" applyFill="1" applyBorder="1" applyProtection="1">
      <protection locked="0"/>
    </xf>
    <xf numFmtId="4" fontId="2" fillId="0" borderId="0" xfId="0" applyNumberFormat="1" applyFont="1" applyFill="1" applyBorder="1" applyProtection="1">
      <protection locked="0"/>
    </xf>
    <xf numFmtId="0" fontId="2" fillId="0" borderId="2" xfId="0" applyFont="1" applyFill="1" applyBorder="1" applyAlignment="1" applyProtection="1">
      <alignment horizontal="center"/>
      <protection locked="0"/>
    </xf>
    <xf numFmtId="3" fontId="3" fillId="0" borderId="2" xfId="0" applyNumberFormat="1" applyFont="1" applyFill="1" applyBorder="1" applyProtection="1">
      <protection locked="0"/>
    </xf>
    <xf numFmtId="3" fontId="2" fillId="3" borderId="2" xfId="0" applyNumberFormat="1" applyFont="1" applyFill="1" applyBorder="1" applyAlignment="1" applyProtection="1">
      <alignment horizontal="center"/>
      <protection locked="0"/>
    </xf>
    <xf numFmtId="3" fontId="2" fillId="0" borderId="2" xfId="0" applyNumberFormat="1" applyFont="1" applyFill="1" applyBorder="1" applyProtection="1">
      <protection locked="0"/>
    </xf>
    <xf numFmtId="0" fontId="2" fillId="3" borderId="3" xfId="0" applyFont="1" applyFill="1" applyBorder="1" applyProtection="1">
      <protection locked="0"/>
    </xf>
    <xf numFmtId="0" fontId="2" fillId="3" borderId="4" xfId="0" applyFont="1" applyFill="1" applyBorder="1" applyAlignment="1" applyProtection="1">
      <alignment horizontal="center"/>
      <protection locked="0"/>
    </xf>
    <xf numFmtId="0" fontId="2" fillId="0" borderId="0" xfId="0" applyFont="1" applyFill="1" applyBorder="1" applyProtection="1">
      <protection locked="0"/>
    </xf>
    <xf numFmtId="0" fontId="3" fillId="0" borderId="2" xfId="0" applyFont="1" applyFill="1" applyBorder="1" applyAlignment="1" applyProtection="1">
      <alignment horizontal="left"/>
      <protection locked="0"/>
    </xf>
    <xf numFmtId="0" fontId="3" fillId="0" borderId="0" xfId="0" applyFont="1" applyFill="1" applyBorder="1" applyAlignment="1" applyProtection="1">
      <alignment horizontal="right"/>
      <protection locked="0"/>
    </xf>
    <xf numFmtId="0" fontId="3" fillId="0" borderId="3" xfId="0" applyFont="1" applyFill="1" applyBorder="1" applyProtection="1">
      <protection locked="0"/>
    </xf>
    <xf numFmtId="0" fontId="3" fillId="0" borderId="4" xfId="0" applyFont="1" applyFill="1" applyBorder="1" applyProtection="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vertical="center"/>
      <protection locked="0"/>
    </xf>
    <xf numFmtId="4" fontId="4"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protection locked="0"/>
    </xf>
    <xf numFmtId="4" fontId="2" fillId="3" borderId="2" xfId="0" applyNumberFormat="1" applyFont="1" applyFill="1" applyBorder="1" applyAlignment="1" applyProtection="1">
      <alignment horizontal="center"/>
    </xf>
    <xf numFmtId="3" fontId="3" fillId="5" borderId="2" xfId="3" applyNumberFormat="1" applyFont="1" applyFill="1" applyBorder="1" applyProtection="1"/>
    <xf numFmtId="3" fontId="2" fillId="4" borderId="2" xfId="0" applyNumberFormat="1" applyFont="1" applyFill="1" applyBorder="1" applyProtection="1"/>
    <xf numFmtId="3" fontId="2" fillId="3" borderId="2"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3" fontId="4" fillId="2" borderId="1" xfId="0" applyNumberFormat="1" applyFont="1" applyFill="1" applyBorder="1" applyAlignment="1" applyProtection="1">
      <alignment vertical="center"/>
    </xf>
    <xf numFmtId="4" fontId="5" fillId="0" borderId="0" xfId="0" applyNumberFormat="1" applyFont="1" applyFill="1" applyBorder="1" applyProtection="1"/>
    <xf numFmtId="0" fontId="0" fillId="0" borderId="0" xfId="0" applyProtection="1"/>
    <xf numFmtId="3" fontId="0" fillId="0" borderId="0" xfId="0" applyNumberFormat="1" applyProtection="1"/>
    <xf numFmtId="0" fontId="7" fillId="0" borderId="0" xfId="0" applyFont="1" applyProtection="1"/>
    <xf numFmtId="3" fontId="7" fillId="0" borderId="0" xfId="0" applyNumberFormat="1" applyFont="1" applyProtection="1"/>
    <xf numFmtId="0" fontId="8" fillId="0" borderId="0" xfId="0" applyFont="1" applyProtection="1"/>
    <xf numFmtId="3" fontId="8" fillId="0" borderId="0" xfId="0" applyNumberFormat="1" applyFont="1" applyProtection="1"/>
    <xf numFmtId="0" fontId="1" fillId="0" borderId="0" xfId="0" applyFont="1" applyProtection="1"/>
    <xf numFmtId="0" fontId="8" fillId="0" borderId="7" xfId="0" applyFont="1" applyBorder="1" applyProtection="1"/>
    <xf numFmtId="2" fontId="0" fillId="0" borderId="0" xfId="0" applyNumberFormat="1" applyProtection="1"/>
    <xf numFmtId="0" fontId="5" fillId="0" borderId="0" xfId="0" applyFont="1" applyProtection="1"/>
    <xf numFmtId="10" fontId="0" fillId="0" borderId="0" xfId="0" applyNumberFormat="1" applyProtection="1"/>
    <xf numFmtId="0" fontId="8" fillId="0" borderId="8" xfId="0" applyFont="1" applyBorder="1" applyProtection="1"/>
    <xf numFmtId="2" fontId="8" fillId="0" borderId="8" xfId="0" applyNumberFormat="1" applyFont="1" applyBorder="1" applyProtection="1"/>
    <xf numFmtId="2" fontId="1" fillId="0" borderId="8" xfId="0" applyNumberFormat="1" applyFont="1" applyBorder="1" applyProtection="1"/>
    <xf numFmtId="0" fontId="1" fillId="0" borderId="0" xfId="0" applyFont="1" applyAlignment="1" applyProtection="1">
      <alignment wrapText="1"/>
    </xf>
    <xf numFmtId="0" fontId="12" fillId="0" borderId="9" xfId="1" applyBorder="1" applyProtection="1"/>
    <xf numFmtId="0" fontId="12" fillId="0" borderId="0" xfId="1" applyBorder="1" applyProtection="1"/>
    <xf numFmtId="0" fontId="0" fillId="0" borderId="0" xfId="0" applyBorder="1" applyProtection="1"/>
    <xf numFmtId="0" fontId="0" fillId="0" borderId="10" xfId="0" applyBorder="1" applyProtection="1"/>
    <xf numFmtId="0" fontId="12" fillId="0" borderId="9" xfId="1" applyBorder="1" applyAlignment="1" applyProtection="1">
      <alignment horizontal="center"/>
    </xf>
    <xf numFmtId="0" fontId="13" fillId="0" borderId="0" xfId="1" applyFont="1" applyBorder="1" applyAlignment="1" applyProtection="1">
      <alignment horizontal="center"/>
    </xf>
    <xf numFmtId="0" fontId="13" fillId="0" borderId="11" xfId="1" applyFont="1" applyBorder="1" applyAlignment="1" applyProtection="1">
      <alignment horizontal="center"/>
    </xf>
    <xf numFmtId="0" fontId="13" fillId="0" borderId="12" xfId="1" applyFont="1" applyFill="1" applyBorder="1" applyAlignment="1" applyProtection="1">
      <alignment horizontal="center"/>
    </xf>
    <xf numFmtId="0" fontId="12" fillId="4" borderId="13" xfId="1" applyFill="1" applyBorder="1" applyProtection="1"/>
    <xf numFmtId="0" fontId="12" fillId="4" borderId="14" xfId="1" applyFill="1" applyBorder="1" applyProtection="1"/>
    <xf numFmtId="9" fontId="12" fillId="4" borderId="14" xfId="1" applyNumberFormat="1" applyFill="1" applyBorder="1" applyAlignment="1" applyProtection="1">
      <alignment horizontal="center"/>
    </xf>
    <xf numFmtId="9" fontId="12" fillId="4" borderId="11" xfId="1" applyNumberFormat="1" applyFill="1" applyBorder="1" applyAlignment="1" applyProtection="1">
      <alignment horizontal="center"/>
    </xf>
    <xf numFmtId="2" fontId="0" fillId="6" borderId="12" xfId="0" applyNumberFormat="1" applyFill="1" applyBorder="1" applyProtection="1"/>
    <xf numFmtId="0" fontId="12" fillId="4" borderId="9" xfId="1" applyFill="1" applyBorder="1" applyProtection="1"/>
    <xf numFmtId="0" fontId="12" fillId="4" borderId="0" xfId="1" applyFill="1" applyBorder="1" applyProtection="1"/>
    <xf numFmtId="0" fontId="12" fillId="4" borderId="0" xfId="1" applyFill="1" applyBorder="1" applyAlignment="1" applyProtection="1">
      <alignment horizontal="center"/>
    </xf>
    <xf numFmtId="0" fontId="12" fillId="4" borderId="10" xfId="1" applyFill="1" applyBorder="1" applyAlignment="1" applyProtection="1">
      <alignment horizontal="center"/>
    </xf>
    <xf numFmtId="2" fontId="0" fillId="6" borderId="15" xfId="0" applyNumberFormat="1" applyFill="1" applyBorder="1" applyProtection="1"/>
    <xf numFmtId="2" fontId="0" fillId="6" borderId="16" xfId="0" applyNumberFormat="1" applyFill="1" applyBorder="1" applyProtection="1"/>
    <xf numFmtId="0" fontId="12" fillId="0" borderId="13" xfId="1" applyBorder="1" applyProtection="1"/>
    <xf numFmtId="0" fontId="12" fillId="0" borderId="14" xfId="1" applyBorder="1" applyProtection="1"/>
    <xf numFmtId="9" fontId="12" fillId="0" borderId="14" xfId="1" applyNumberFormat="1" applyBorder="1" applyAlignment="1" applyProtection="1">
      <alignment horizontal="center"/>
    </xf>
    <xf numFmtId="9" fontId="12" fillId="0" borderId="11" xfId="1" applyNumberFormat="1" applyBorder="1" applyAlignment="1" applyProtection="1">
      <alignment horizontal="center"/>
    </xf>
    <xf numFmtId="0" fontId="12" fillId="0" borderId="0" xfId="1" applyBorder="1" applyAlignment="1" applyProtection="1">
      <alignment horizontal="center"/>
    </xf>
    <xf numFmtId="0" fontId="12" fillId="0" borderId="10" xfId="1" applyBorder="1" applyAlignment="1" applyProtection="1">
      <alignment horizontal="center"/>
    </xf>
    <xf numFmtId="0" fontId="12" fillId="0" borderId="17" xfId="1" applyBorder="1" applyProtection="1"/>
    <xf numFmtId="0" fontId="12" fillId="0" borderId="18" xfId="1" applyBorder="1" applyProtection="1"/>
    <xf numFmtId="0" fontId="12" fillId="0" borderId="18" xfId="1" applyBorder="1" applyAlignment="1" applyProtection="1">
      <alignment horizontal="center"/>
    </xf>
    <xf numFmtId="0" fontId="12" fillId="0" borderId="19" xfId="1" applyBorder="1" applyAlignment="1" applyProtection="1">
      <alignment horizontal="center"/>
    </xf>
    <xf numFmtId="0" fontId="12" fillId="4" borderId="17" xfId="1" applyFill="1" applyBorder="1" applyProtection="1"/>
    <xf numFmtId="0" fontId="12" fillId="4" borderId="18" xfId="1" applyFill="1" applyBorder="1" applyProtection="1"/>
    <xf numFmtId="0" fontId="12" fillId="4" borderId="18" xfId="1" applyFill="1" applyBorder="1" applyAlignment="1" applyProtection="1">
      <alignment horizontal="center"/>
    </xf>
    <xf numFmtId="0" fontId="12" fillId="4" borderId="19" xfId="1" applyFill="1" applyBorder="1" applyAlignment="1" applyProtection="1">
      <alignment horizontal="center"/>
    </xf>
    <xf numFmtId="0" fontId="12" fillId="0" borderId="13" xfId="1" applyFill="1" applyBorder="1" applyProtection="1"/>
    <xf numFmtId="9" fontId="12" fillId="0" borderId="13" xfId="1" applyNumberFormat="1" applyBorder="1" applyProtection="1"/>
    <xf numFmtId="0" fontId="12" fillId="0" borderId="14" xfId="1" applyNumberFormat="1" applyBorder="1" applyProtection="1"/>
    <xf numFmtId="0" fontId="12" fillId="0" borderId="14" xfId="1" applyNumberFormat="1" applyBorder="1" applyAlignment="1" applyProtection="1">
      <alignment horizontal="center"/>
    </xf>
    <xf numFmtId="0" fontId="12" fillId="0" borderId="11" xfId="1" applyNumberFormat="1" applyBorder="1" applyAlignment="1" applyProtection="1">
      <alignment horizontal="center"/>
    </xf>
    <xf numFmtId="9" fontId="12" fillId="4" borderId="0" xfId="1" applyNumberFormat="1" applyFill="1" applyBorder="1" applyAlignment="1" applyProtection="1">
      <alignment horizontal="center"/>
    </xf>
    <xf numFmtId="9" fontId="12" fillId="4" borderId="10" xfId="1" applyNumberFormat="1" applyFill="1" applyBorder="1" applyAlignment="1" applyProtection="1">
      <alignment horizontal="center"/>
    </xf>
    <xf numFmtId="0" fontId="15" fillId="0" borderId="13" xfId="1" applyFont="1" applyBorder="1" applyProtection="1"/>
    <xf numFmtId="0" fontId="15" fillId="0" borderId="14" xfId="1" applyFont="1" applyBorder="1" applyProtection="1"/>
    <xf numFmtId="0" fontId="15" fillId="0" borderId="14" xfId="1" applyNumberFormat="1" applyFont="1" applyBorder="1" applyAlignment="1" applyProtection="1">
      <alignment horizontal="center"/>
    </xf>
    <xf numFmtId="0" fontId="15" fillId="0" borderId="11" xfId="1" applyNumberFormat="1" applyFont="1" applyBorder="1" applyAlignment="1" applyProtection="1">
      <alignment horizontal="center"/>
    </xf>
    <xf numFmtId="0" fontId="15" fillId="0" borderId="9" xfId="1" applyFont="1" applyBorder="1" applyProtection="1"/>
    <xf numFmtId="0" fontId="15" fillId="0" borderId="0" xfId="1" applyFont="1" applyBorder="1" applyProtection="1"/>
    <xf numFmtId="0" fontId="15" fillId="0" borderId="0" xfId="1" applyFont="1" applyBorder="1" applyAlignment="1" applyProtection="1">
      <alignment horizontal="center"/>
    </xf>
    <xf numFmtId="0" fontId="15" fillId="0" borderId="10" xfId="1" applyFont="1" applyBorder="1" applyAlignment="1" applyProtection="1">
      <alignment horizontal="center"/>
    </xf>
    <xf numFmtId="0" fontId="15" fillId="0" borderId="17" xfId="1" applyFont="1" applyBorder="1" applyProtection="1"/>
    <xf numFmtId="0" fontId="15" fillId="0" borderId="18" xfId="1" applyFont="1" applyBorder="1" applyProtection="1"/>
    <xf numFmtId="0" fontId="15" fillId="0" borderId="18" xfId="1" applyFont="1" applyBorder="1" applyAlignment="1" applyProtection="1">
      <alignment horizontal="center"/>
    </xf>
    <xf numFmtId="0" fontId="15" fillId="0" borderId="19" xfId="1" applyFont="1" applyBorder="1" applyAlignment="1" applyProtection="1">
      <alignment horizontal="center"/>
    </xf>
    <xf numFmtId="0" fontId="15" fillId="4" borderId="17" xfId="1" applyFont="1" applyFill="1" applyBorder="1" applyProtection="1"/>
    <xf numFmtId="0" fontId="15" fillId="4" borderId="18" xfId="1" applyFont="1" applyFill="1" applyBorder="1" applyProtection="1"/>
    <xf numFmtId="0" fontId="15" fillId="4" borderId="17" xfId="1" applyFont="1" applyFill="1" applyBorder="1" applyAlignment="1" applyProtection="1">
      <alignment horizontal="center"/>
    </xf>
    <xf numFmtId="0" fontId="15" fillId="4" borderId="18" xfId="1" applyFont="1" applyFill="1" applyBorder="1" applyAlignment="1" applyProtection="1">
      <alignment horizontal="center"/>
    </xf>
    <xf numFmtId="0" fontId="15" fillId="4" borderId="19" xfId="1" applyFont="1" applyFill="1" applyBorder="1" applyAlignment="1" applyProtection="1">
      <alignment horizontal="center"/>
    </xf>
    <xf numFmtId="0" fontId="13" fillId="0" borderId="20" xfId="1" applyFont="1" applyBorder="1" applyProtection="1"/>
    <xf numFmtId="0" fontId="13" fillId="0" borderId="21" xfId="1" applyFont="1" applyBorder="1" applyProtection="1"/>
    <xf numFmtId="0" fontId="12" fillId="0" borderId="14" xfId="1" applyBorder="1" applyAlignment="1" applyProtection="1">
      <alignment horizontal="center"/>
    </xf>
    <xf numFmtId="10" fontId="0" fillId="0" borderId="14" xfId="0" applyNumberFormat="1" applyBorder="1" applyProtection="1"/>
    <xf numFmtId="0" fontId="13" fillId="0" borderId="14" xfId="1" applyFont="1" applyBorder="1" applyProtection="1"/>
    <xf numFmtId="0" fontId="12" fillId="0" borderId="11" xfId="1" applyBorder="1" applyProtection="1"/>
    <xf numFmtId="10" fontId="0" fillId="0" borderId="0" xfId="0" applyNumberFormat="1" applyBorder="1" applyProtection="1"/>
    <xf numFmtId="0" fontId="13" fillId="0" borderId="0" xfId="1" applyFont="1" applyBorder="1" applyProtection="1"/>
    <xf numFmtId="0" fontId="12" fillId="0" borderId="10" xfId="1" applyBorder="1" applyProtection="1"/>
    <xf numFmtId="10" fontId="0" fillId="0" borderId="18" xfId="0" applyNumberFormat="1" applyBorder="1" applyProtection="1"/>
    <xf numFmtId="0" fontId="13" fillId="0" borderId="18" xfId="1" applyFont="1" applyBorder="1" applyProtection="1"/>
    <xf numFmtId="0" fontId="12" fillId="0" borderId="19" xfId="1" applyBorder="1" applyProtection="1"/>
    <xf numFmtId="0" fontId="0" fillId="0" borderId="18" xfId="0" applyBorder="1" applyProtection="1"/>
    <xf numFmtId="0" fontId="0" fillId="0" borderId="19" xfId="0" applyBorder="1" applyProtection="1"/>
    <xf numFmtId="0" fontId="14" fillId="0" borderId="0" xfId="0" applyFont="1"/>
    <xf numFmtId="3" fontId="3" fillId="7" borderId="2" xfId="0" applyNumberFormat="1" applyFont="1" applyFill="1" applyBorder="1"/>
    <xf numFmtId="164" fontId="3" fillId="0" borderId="2" xfId="2" applyNumberFormat="1" applyFont="1" applyFill="1" applyBorder="1" applyProtection="1">
      <protection locked="0"/>
    </xf>
    <xf numFmtId="0" fontId="2" fillId="4" borderId="3" xfId="0" applyFont="1" applyFill="1" applyBorder="1" applyAlignment="1">
      <alignment horizontal="right"/>
    </xf>
    <xf numFmtId="0" fontId="2" fillId="4" borderId="4" xfId="0" applyFont="1" applyFill="1" applyBorder="1" applyAlignment="1">
      <alignment horizontal="right"/>
    </xf>
    <xf numFmtId="0" fontId="4" fillId="0" borderId="0" xfId="0" applyFont="1" applyFill="1" applyBorder="1" applyAlignment="1" applyProtection="1">
      <alignment horizontal="left"/>
      <protection locked="0"/>
    </xf>
    <xf numFmtId="0" fontId="2" fillId="4" borderId="22" xfId="0" applyFont="1" applyFill="1" applyBorder="1" applyAlignment="1">
      <alignment horizontal="right"/>
    </xf>
    <xf numFmtId="0" fontId="2" fillId="4" borderId="23" xfId="0" applyFont="1" applyFill="1" applyBorder="1" applyAlignment="1">
      <alignment horizontal="right"/>
    </xf>
    <xf numFmtId="0" fontId="2" fillId="3" borderId="3" xfId="0" applyFont="1" applyFill="1" applyBorder="1" applyAlignment="1">
      <alignment horizontal="left"/>
    </xf>
    <xf numFmtId="0" fontId="2" fillId="3" borderId="4" xfId="0" applyFont="1" applyFill="1" applyBorder="1" applyAlignment="1">
      <alignment horizontal="left"/>
    </xf>
    <xf numFmtId="0" fontId="6" fillId="0" borderId="0" xfId="0" applyFont="1" applyAlignment="1" applyProtection="1">
      <alignment horizontal="center"/>
    </xf>
    <xf numFmtId="0" fontId="6" fillId="0" borderId="7" xfId="0" applyFont="1" applyBorder="1" applyAlignment="1" applyProtection="1">
      <alignment horizontal="center"/>
    </xf>
    <xf numFmtId="0" fontId="2" fillId="4" borderId="3" xfId="0" applyFont="1" applyFill="1" applyBorder="1" applyAlignment="1" applyProtection="1">
      <alignment horizontal="right"/>
      <protection locked="0"/>
    </xf>
    <xf numFmtId="0" fontId="2" fillId="4" borderId="4" xfId="0" applyFont="1" applyFill="1" applyBorder="1" applyAlignment="1" applyProtection="1">
      <alignment horizontal="right"/>
      <protection locked="0"/>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4" borderId="22" xfId="0" applyFont="1" applyFill="1" applyBorder="1" applyAlignment="1" applyProtection="1">
      <alignment horizontal="right"/>
      <protection locked="0"/>
    </xf>
    <xf numFmtId="0" fontId="2" fillId="4" borderId="23" xfId="0" applyFont="1" applyFill="1" applyBorder="1" applyAlignment="1" applyProtection="1">
      <alignment horizontal="right"/>
      <protection locked="0"/>
    </xf>
    <xf numFmtId="0" fontId="11" fillId="0" borderId="13" xfId="0" applyFont="1" applyBorder="1" applyAlignment="1" applyProtection="1">
      <alignment horizontal="center"/>
    </xf>
    <xf numFmtId="0" fontId="11" fillId="0" borderId="14" xfId="0" applyFont="1" applyBorder="1" applyAlignment="1" applyProtection="1">
      <alignment horizontal="center"/>
    </xf>
    <xf numFmtId="0" fontId="11" fillId="0" borderId="11" xfId="0" applyFont="1" applyBorder="1" applyAlignment="1" applyProtection="1">
      <alignment horizontal="center"/>
    </xf>
    <xf numFmtId="0" fontId="11" fillId="0" borderId="24" xfId="0" applyFont="1" applyBorder="1" applyAlignment="1" applyProtection="1">
      <alignment horizontal="center"/>
    </xf>
    <xf numFmtId="0" fontId="11" fillId="0" borderId="7" xfId="0" applyFont="1" applyBorder="1" applyAlignment="1" applyProtection="1">
      <alignment horizontal="center"/>
    </xf>
    <xf numFmtId="0" fontId="11" fillId="0" borderId="25" xfId="0" applyFont="1" applyBorder="1" applyAlignment="1" applyProtection="1">
      <alignment horizontal="center"/>
    </xf>
    <xf numFmtId="0" fontId="13" fillId="0" borderId="13" xfId="1" applyFont="1" applyBorder="1" applyAlignment="1" applyProtection="1">
      <alignment horizontal="center"/>
    </xf>
    <xf numFmtId="0" fontId="13" fillId="0" borderId="14" xfId="1" applyFont="1" applyBorder="1" applyAlignment="1" applyProtection="1">
      <alignment horizontal="center"/>
    </xf>
    <xf numFmtId="0" fontId="13" fillId="0" borderId="11" xfId="1" applyFont="1" applyBorder="1" applyAlignment="1" applyProtection="1">
      <alignment horizontal="center"/>
    </xf>
  </cellXfs>
  <cellStyles count="4">
    <cellStyle name="Normal" xfId="0" builtinId="0"/>
    <cellStyle name="Normal 3" xfId="1" xr:uid="{00000000-0005-0000-0000-000001000000}"/>
    <cellStyle name="Normal 5" xfId="2" xr:uid="{00000000-0005-0000-0000-000002000000}"/>
    <cellStyle name="Normal 6"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260350</xdr:colOff>
      <xdr:row>1</xdr:row>
      <xdr:rowOff>114300</xdr:rowOff>
    </xdr:from>
    <xdr:to>
      <xdr:col>19</xdr:col>
      <xdr:colOff>19050</xdr:colOff>
      <xdr:row>25</xdr:row>
      <xdr:rowOff>44450</xdr:rowOff>
    </xdr:to>
    <xdr:sp macro="" textlink="">
      <xdr:nvSpPr>
        <xdr:cNvPr id="2" name="TekstSylinder 1">
          <a:extLst>
            <a:ext uri="{FF2B5EF4-FFF2-40B4-BE49-F238E27FC236}">
              <a16:creationId xmlns:a16="http://schemas.microsoft.com/office/drawing/2014/main" id="{6E96EC33-C56F-41F4-ABF3-A80346E18BC3}"/>
            </a:ext>
          </a:extLst>
        </xdr:cNvPr>
        <xdr:cNvSpPr txBox="1"/>
      </xdr:nvSpPr>
      <xdr:spPr>
        <a:xfrm>
          <a:off x="361950" y="371475"/>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handlingsplan		T= inneværende</a:t>
          </a:r>
          <a:r>
            <a:rPr lang="nb-NO" sz="1100" b="1" u="sng" baseline="0"/>
            <a:t> år</a:t>
          </a:r>
          <a:endParaRPr lang="nb-NO" sz="1100" b="1" u="sng"/>
        </a:p>
        <a:p>
          <a:endParaRPr lang="nb-NO" sz="1100" b="1"/>
        </a:p>
        <a:p>
          <a:r>
            <a:rPr lang="nb-NO" sz="1100" b="1"/>
            <a:t>Nåtid: </a:t>
          </a:r>
          <a:r>
            <a:rPr lang="nb-NO" sz="1100" b="0"/>
            <a:t>Tilsvarer rapporteringsskjema "Rapportering pr 12-31 for 1. div - balanse resultat budsjett" i forbindelse med rapportering 28.02 . Reviderte regnskapstall for de to siste år  (T-1 og T-2) og budsjett for inneværende</a:t>
          </a:r>
          <a:r>
            <a:rPr lang="nb-NO" sz="1100" b="0" baseline="0"/>
            <a:t> år (T) fylles inn. Estimert balanse per 31.12.T fylles også inn da dette danner innput for neste år i handlingsplanen. </a:t>
          </a:r>
          <a:r>
            <a:rPr lang="nb-NO" sz="1100" b="0" i="1" baseline="0"/>
            <a:t>Budsjettet trenger ikke å periodisers</a:t>
          </a:r>
          <a:endParaRPr lang="nb-NO" sz="1100" b="0" i="1"/>
        </a:p>
        <a:p>
          <a:pPr marL="0" marR="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1_Delmål1: </a:t>
          </a:r>
          <a:r>
            <a:rPr lang="nb-NO" sz="1100" b="0">
              <a:solidFill>
                <a:schemeClr val="dk1"/>
              </a:solidFill>
              <a:effectLst/>
              <a:latin typeface="+mn-lt"/>
              <a:ea typeface="+mn-ea"/>
              <a:cs typeface="+mn-cs"/>
            </a:rPr>
            <a:t>Innholder budsjettet for i år (T), reviderte regnskapstall for i</a:t>
          </a:r>
          <a:r>
            <a:rPr lang="nb-NO" sz="1100" b="0" baseline="0">
              <a:solidFill>
                <a:schemeClr val="dk1"/>
              </a:solidFill>
              <a:effectLst/>
              <a:latin typeface="+mn-lt"/>
              <a:ea typeface="+mn-ea"/>
              <a:cs typeface="+mn-cs"/>
            </a:rPr>
            <a:t> fjor </a:t>
          </a:r>
          <a:r>
            <a:rPr lang="nb-NO" sz="1100" b="0">
              <a:solidFill>
                <a:schemeClr val="dk1"/>
              </a:solidFill>
              <a:effectLst/>
              <a:latin typeface="+mn-lt"/>
              <a:ea typeface="+mn-ea"/>
              <a:cs typeface="+mn-cs"/>
            </a:rPr>
            <a:t>(T-1) og budsjett for neste år (T+1)</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2_Delmål2: </a:t>
          </a:r>
          <a:r>
            <a:rPr lang="nb-NO" sz="1100" b="0">
              <a:solidFill>
                <a:schemeClr val="dk1"/>
              </a:solidFill>
              <a:effectLst/>
              <a:latin typeface="+mn-lt"/>
              <a:ea typeface="+mn-ea"/>
              <a:cs typeface="+mn-cs"/>
            </a:rPr>
            <a:t>Innholder budsjettet  for i år, neste år og to år frem i tid (T, T+1 og T+2)</a:t>
          </a: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3_Delmål3: </a:t>
          </a:r>
          <a:r>
            <a:rPr lang="nb-NO" sz="1100" b="0">
              <a:solidFill>
                <a:schemeClr val="dk1"/>
              </a:solidFill>
              <a:effectLst/>
              <a:latin typeface="+mn-lt"/>
              <a:ea typeface="+mn-ea"/>
              <a:cs typeface="+mn-cs"/>
            </a:rPr>
            <a:t>Innholder budsjettet 2</a:t>
          </a:r>
          <a:r>
            <a:rPr lang="nb-NO" sz="1100" b="0" baseline="0">
              <a:solidFill>
                <a:schemeClr val="dk1"/>
              </a:solidFill>
              <a:effectLst/>
              <a:latin typeface="+mn-lt"/>
              <a:ea typeface="+mn-ea"/>
              <a:cs typeface="+mn-cs"/>
            </a:rPr>
            <a:t> og </a:t>
          </a:r>
          <a:r>
            <a:rPr lang="nb-NO" sz="1100" b="0">
              <a:solidFill>
                <a:schemeClr val="dk1"/>
              </a:solidFill>
              <a:effectLst/>
              <a:latin typeface="+mn-lt"/>
              <a:ea typeface="+mn-ea"/>
              <a:cs typeface="+mn-cs"/>
            </a:rPr>
            <a:t>3 år frem i tid (T+1 og T+2)</a:t>
          </a: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Nåtid_</a:t>
          </a:r>
          <a:r>
            <a:rPr lang="nb-NO" sz="1100" b="1" baseline="0">
              <a:solidFill>
                <a:schemeClr val="dk1"/>
              </a:solidFill>
              <a:effectLst/>
              <a:latin typeface="+mn-lt"/>
              <a:ea typeface="+mn-ea"/>
              <a:cs typeface="+mn-cs"/>
            </a:rPr>
            <a:t>Rating</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År 3_Rating: </a:t>
          </a:r>
          <a:r>
            <a:rPr lang="nb-NO" sz="1100" b="0" baseline="0">
              <a:solidFill>
                <a:schemeClr val="dk1"/>
              </a:solidFill>
              <a:effectLst/>
              <a:latin typeface="+mn-lt"/>
              <a:ea typeface="+mn-ea"/>
              <a:cs typeface="+mn-cs"/>
            </a:rPr>
            <a:t>inneholder ratingscore fra nåtid og maksimalt 3 år frem i tid. Handlingsplanen trenger å fylles ut frem til positiv egenkapital (egenkapitalprosent i kolonne D11 skal være positiv) og ratingscore over 62 poeng (gult trafikklys i kolonne E21) er oppfylt. Dette kan gjøres innenfor en 3 års periode.</a:t>
          </a: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Celler som er striplet</a:t>
          </a:r>
          <a:r>
            <a:rPr lang="nb-NO" sz="1100" b="0" baseline="0">
              <a:solidFill>
                <a:schemeClr val="dk1"/>
              </a:solidFill>
              <a:effectLst/>
              <a:latin typeface="+mn-lt"/>
              <a:ea typeface="+mn-ea"/>
              <a:cs typeface="+mn-cs"/>
            </a:rPr>
            <a:t> trenger ikke å fylles inn da disse automatisk henter tall fra forrige fane (henter tall fra en kolonne i forrige fane)</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Skjemaet skal inneholde årlige</a:t>
          </a:r>
          <a:r>
            <a:rPr lang="nb-NO" sz="1100" b="0" baseline="0">
              <a:solidFill>
                <a:schemeClr val="dk1"/>
              </a:solidFill>
              <a:effectLst/>
              <a:latin typeface="+mn-lt"/>
              <a:ea typeface="+mn-ea"/>
              <a:cs typeface="+mn-cs"/>
            </a:rPr>
            <a:t> r</a:t>
          </a:r>
          <a:r>
            <a:rPr lang="nb-NO" sz="1100" b="0">
              <a:solidFill>
                <a:schemeClr val="dk1"/>
              </a:solidFill>
              <a:effectLst/>
              <a:latin typeface="+mn-lt"/>
              <a:ea typeface="+mn-ea"/>
              <a:cs typeface="+mn-cs"/>
            </a:rPr>
            <a:t>egnskap-og budsjetttall per 31.12 </a:t>
          </a:r>
          <a:endParaRPr lang="nb-NO" sz="1100" b="0"/>
        </a:p>
        <a:p>
          <a:endParaRPr lang="nb-NO" sz="1100" b="0"/>
        </a:p>
        <a:p>
          <a:endParaRPr lang="nb-NO" sz="1100" b="0" baseline="0"/>
        </a:p>
        <a:p>
          <a:r>
            <a:rPr lang="nb-NO" sz="1100" b="1" baseline="0"/>
            <a:t>Klubben og AS'et (samarbeidende selskap) skal være konsolidert i denne oversikten (det vil si at klubben og de samarbeidende selskapenes regnskap-og balansetall skal legges sammen før man fører inn i dette regnearket)</a:t>
          </a: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
  <sheetViews>
    <sheetView showGridLines="0" tabSelected="1" workbookViewId="0">
      <selection activeCell="C33" sqref="C33"/>
    </sheetView>
  </sheetViews>
  <sheetFormatPr baseColWidth="10" defaultColWidth="11.42578125" defaultRowHeight="15" x14ac:dyDescent="0.25"/>
  <cols>
    <col min="1" max="16384" width="11.42578125" style="170"/>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dimension ref="A3:J30"/>
  <sheetViews>
    <sheetView workbookViewId="0">
      <selection activeCell="D17" sqref="D17"/>
    </sheetView>
  </sheetViews>
  <sheetFormatPr baseColWidth="10" defaultColWidth="11.42578125" defaultRowHeight="15" x14ac:dyDescent="0.25"/>
  <cols>
    <col min="1" max="1" width="27.85546875" style="84" bestFit="1" customWidth="1"/>
    <col min="2" max="2" width="29.140625" style="84" bestFit="1" customWidth="1"/>
    <col min="3" max="3" width="24.28515625" style="84" bestFit="1" customWidth="1"/>
    <col min="4" max="4" width="20.140625" style="84" bestFit="1" customWidth="1"/>
    <col min="5" max="5" width="18.28515625" style="84" bestFit="1" customWidth="1"/>
    <col min="6" max="6" width="15.7109375" style="84" bestFit="1" customWidth="1"/>
    <col min="7" max="7" width="12.140625" style="84" bestFit="1" customWidth="1"/>
    <col min="8" max="8" width="14.7109375" style="84" bestFit="1" customWidth="1"/>
    <col min="9" max="9" width="11.42578125" style="84"/>
    <col min="10" max="10" width="86.7109375" style="84" bestFit="1" customWidth="1"/>
    <col min="11" max="16384" width="11.42578125" style="84"/>
  </cols>
  <sheetData>
    <row r="3" spans="1:10" x14ac:dyDescent="0.25">
      <c r="A3" s="90" t="s">
        <v>157</v>
      </c>
      <c r="D3" s="91" t="s">
        <v>158</v>
      </c>
      <c r="E3" s="91" t="s">
        <v>159</v>
      </c>
      <c r="F3" s="91" t="s">
        <v>160</v>
      </c>
      <c r="G3" s="91" t="s">
        <v>161</v>
      </c>
      <c r="H3" s="91" t="s">
        <v>162</v>
      </c>
      <c r="J3" s="91" t="s">
        <v>163</v>
      </c>
    </row>
    <row r="4" spans="1:10" x14ac:dyDescent="0.25">
      <c r="B4" s="90" t="s">
        <v>164</v>
      </c>
    </row>
    <row r="6" spans="1:10" ht="15.75" x14ac:dyDescent="0.25">
      <c r="B6" s="90"/>
      <c r="C6" s="90" t="s">
        <v>165</v>
      </c>
      <c r="D6" s="92" t="e">
        <f>SUM(Poster_31.12!C4/Poster_31.12!C5)</f>
        <v>#DIV/0!</v>
      </c>
      <c r="E6" s="9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84">
        <v>-27</v>
      </c>
      <c r="G6" s="84">
        <v>72</v>
      </c>
      <c r="H6" s="84" t="e">
        <f>IF(E6&lt;=Ratingmodell!L20,Ratingmodell!M20,IF(Nåtid_Rating!E6&lt;=Ratingmodell!L21,Ratingmodell!M21,Ratingmodell!M22))</f>
        <v>#DIV/0!</v>
      </c>
      <c r="J6" s="93" t="s">
        <v>166</v>
      </c>
    </row>
    <row r="7" spans="1:10" ht="15.75" x14ac:dyDescent="0.25">
      <c r="B7" s="90"/>
      <c r="C7" s="90" t="s">
        <v>167</v>
      </c>
      <c r="D7" s="94" t="e">
        <f>SUM(Poster_31.12!C4-Poster_31.12!C5)/Poster_31.12!C11</f>
        <v>#DIV/0!</v>
      </c>
      <c r="E7" s="9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84">
        <v>-19.5</v>
      </c>
      <c r="G7" s="84">
        <v>26</v>
      </c>
      <c r="H7" s="84" t="e">
        <f>IF(E7&lt;=Ratingmodell!L17,Ratingmodell!M17,IF(Nåtid_Rating!E7&lt;=Ratingmodell!L18,Ratingmodell!M18,Ratingmodell!M19))</f>
        <v>#DIV/0!</v>
      </c>
      <c r="J7" s="93" t="s">
        <v>168</v>
      </c>
    </row>
    <row r="8" spans="1:10" x14ac:dyDescent="0.25">
      <c r="E8" s="92"/>
    </row>
    <row r="9" spans="1:10" x14ac:dyDescent="0.25">
      <c r="B9" s="90" t="s">
        <v>169</v>
      </c>
      <c r="E9" s="92"/>
    </row>
    <row r="10" spans="1:10" x14ac:dyDescent="0.25">
      <c r="E10" s="92"/>
    </row>
    <row r="11" spans="1:10" x14ac:dyDescent="0.25">
      <c r="C11" s="90" t="s">
        <v>170</v>
      </c>
      <c r="D11" s="94" t="e">
        <f>SUM(Poster_31.12!C6/Poster_31.12!C7)</f>
        <v>#DIV/0!</v>
      </c>
      <c r="E11" s="9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84">
        <v>-45</v>
      </c>
      <c r="G11" s="84">
        <v>72</v>
      </c>
      <c r="H11" s="84" t="e">
        <f>IF(E11&lt;=Ratingmodell!L23,Ratingmodell!M23,IF(Nåtid_Rating!E11&lt;=Ratingmodell!L24,Ratingmodell!M24,Ratingmodell!M25))</f>
        <v>#DIV/0!</v>
      </c>
      <c r="J11" s="90" t="s">
        <v>171</v>
      </c>
    </row>
    <row r="12" spans="1:10" x14ac:dyDescent="0.25">
      <c r="E12" s="92"/>
    </row>
    <row r="13" spans="1:10" x14ac:dyDescent="0.25">
      <c r="A13" s="90" t="s">
        <v>172</v>
      </c>
      <c r="E13" s="92"/>
    </row>
    <row r="14" spans="1:10" x14ac:dyDescent="0.25">
      <c r="B14" s="90" t="s">
        <v>173</v>
      </c>
      <c r="E14" s="92"/>
    </row>
    <row r="15" spans="1:10" x14ac:dyDescent="0.25">
      <c r="E15" s="92"/>
    </row>
    <row r="16" spans="1:10" x14ac:dyDescent="0.25">
      <c r="C16" s="90" t="s">
        <v>174</v>
      </c>
      <c r="D16" s="94" t="e">
        <f>SUM(Poster_31.12!C15+Poster_31.12!C17)/AVERAGE(Poster_31.12!C7+Poster_31.12!C8)</f>
        <v>#DIV/0!</v>
      </c>
      <c r="E16" s="92" t="e">
        <f>IF(D16&lt;Ratingmodell!G5,Ratingmodell!G6*Ratingmodell!$C$5,IF(D16&lt;Ratingmodell!H5,Ratingmodell!H6*Ratingmodell!$C$5,IF(D16&lt;Ratingmodell!I5,Ratingmodell!I6*Ratingmodell!$C$5,IF(D16&lt;Ratingmodell!J5,Ratingmodell!J6*Ratingmodell!$C$5,Ratingmodell!K6*Ratingmodell!$C$5))))</f>
        <v>#DIV/0!</v>
      </c>
      <c r="F16" s="84">
        <v>0</v>
      </c>
      <c r="G16" s="84">
        <v>16</v>
      </c>
      <c r="H16" s="84" t="e">
        <f>IF(E16&lt;=Ratingmodell!L5,Ratingmodell!M5,IF(Nåtid_Rating!E16&lt;=Ratingmodell!L6,Ratingmodell!M6,Ratingmodell!M7))</f>
        <v>#DIV/0!</v>
      </c>
      <c r="J16" s="90" t="s">
        <v>175</v>
      </c>
    </row>
    <row r="17" spans="1:10" x14ac:dyDescent="0.25">
      <c r="C17" s="90" t="s">
        <v>176</v>
      </c>
      <c r="D17" s="94" t="e">
        <f>SUM(Poster_31.12!C20)/Poster_31.12!C11</f>
        <v>#DIV/0!</v>
      </c>
      <c r="E17" s="92" t="e">
        <f>IF(D17&lt;Ratingmodell!G8,Ratingmodell!G9*Ratingmodell!$C$8,IF(D17&lt;Ratingmodell!H8,Ratingmodell!H9*Ratingmodell!$C$8,IF(D17&lt;Ratingmodell!I8,Ratingmodell!I9*Ratingmodell!$C$8,IF(D17&lt;Ratingmodell!J8,Ratingmodell!J9*Ratingmodell!$C$8,Ratingmodell!K9*Ratingmodell!$C$8))))</f>
        <v>#DIV/0!</v>
      </c>
      <c r="F17" s="84">
        <v>0</v>
      </c>
      <c r="G17" s="84">
        <v>16</v>
      </c>
      <c r="H17" s="84" t="e">
        <f>IF(E17&lt;=Ratingmodell!L8,Ratingmodell!M8,IF(Nåtid_Rating!E17&lt;=Ratingmodell!L9,Ratingmodell!M9,Ratingmodell!M10))</f>
        <v>#DIV/0!</v>
      </c>
      <c r="J17" s="90" t="s">
        <v>177</v>
      </c>
    </row>
    <row r="18" spans="1:10" x14ac:dyDescent="0.25">
      <c r="C18" s="90" t="s">
        <v>178</v>
      </c>
      <c r="D18" s="94" t="e">
        <f>(SUM(Poster_31.12!C23/Poster_31.12!C16)+D17)/2</f>
        <v>#DIV/0!</v>
      </c>
      <c r="E18" s="92" t="e">
        <f>IF(D18&lt;Ratingmodell!G11,Ratingmodell!G12*Ratingmodell!$C$11,IF(D18&lt;Ratingmodell!H11,Ratingmodell!H12*Ratingmodell!$C$11,IF(D18&lt;Ratingmodell!I11,Ratingmodell!I12*Ratingmodell!$C$11,IF(D18&lt;Ratingmodell!J11,Ratingmodell!J12*Ratingmodell!$C$11,Ratingmodell!K12*Ratingmodell!$C$11))))</f>
        <v>#DIV/0!</v>
      </c>
      <c r="F18" s="84">
        <v>0</v>
      </c>
      <c r="G18" s="84">
        <v>16</v>
      </c>
      <c r="H18" s="84" t="e">
        <f>IF(E18&lt;=Ratingmodell!L11,Ratingmodell!M11,IF(Nåtid_Rating!E18&lt;=Ratingmodell!L12,Ratingmodell!M12,Ratingmodell!M13))</f>
        <v>#DIV/0!</v>
      </c>
      <c r="J18" s="90" t="s">
        <v>179</v>
      </c>
    </row>
    <row r="19" spans="1:10" x14ac:dyDescent="0.25">
      <c r="C19" s="90" t="s">
        <v>180</v>
      </c>
      <c r="D19" s="94" t="e">
        <f>SUM(-Poster_31.12!C13/Poster_31.12!C11)</f>
        <v>#DIV/0!</v>
      </c>
      <c r="E19" s="9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84">
        <v>-4</v>
      </c>
      <c r="G19" s="84">
        <v>16</v>
      </c>
      <c r="H19" s="84" t="e">
        <f>IF(E19&lt;=Ratingmodell!L14,Ratingmodell!M14,IF(Nåtid_Rating!E19&lt;=Ratingmodell!L15,Ratingmodell!M15,Ratingmodell!M16))</f>
        <v>#DIV/0!</v>
      </c>
      <c r="J19" s="90" t="s">
        <v>181</v>
      </c>
    </row>
    <row r="21" spans="1:10" ht="15.75" thickBot="1" x14ac:dyDescent="0.3">
      <c r="C21" s="95" t="s">
        <v>182</v>
      </c>
      <c r="D21" s="96" t="e">
        <f>E21</f>
        <v>#DIV/0!</v>
      </c>
      <c r="E21" s="96" t="e">
        <f>SUM(E6:E19)</f>
        <v>#DIV/0!</v>
      </c>
      <c r="F21" s="97">
        <f>SUM(F6:F19)</f>
        <v>-95.5</v>
      </c>
      <c r="G21" s="97">
        <f>SUM(G6:G19)</f>
        <v>234</v>
      </c>
      <c r="H21" s="95" t="e">
        <f>IF(E21&lt;=Ratingmodell!C33,Ratingmodell!G33,IF(Nåtid_Rating!E21&lt;=Ratingmodell!C34,Ratingmodell!G34,Ratingmodell!G35))</f>
        <v>#DIV/0!</v>
      </c>
    </row>
    <row r="22" spans="1:10" hidden="1" x14ac:dyDescent="0.25">
      <c r="C22" s="90" t="s">
        <v>183</v>
      </c>
      <c r="D22" s="84">
        <v>62</v>
      </c>
    </row>
    <row r="23" spans="1:10" hidden="1" x14ac:dyDescent="0.25">
      <c r="C23" s="90" t="s">
        <v>184</v>
      </c>
      <c r="D23" s="84">
        <v>127</v>
      </c>
      <c r="H23" s="98"/>
      <c r="I23" s="98"/>
    </row>
    <row r="24" spans="1:10" x14ac:dyDescent="0.25">
      <c r="C24" s="90"/>
      <c r="H24" s="98"/>
      <c r="I24" s="98"/>
    </row>
    <row r="25" spans="1:10" x14ac:dyDescent="0.25">
      <c r="C25" s="90" t="s">
        <v>185</v>
      </c>
      <c r="D25" s="85">
        <f>Poster_31.12!C6</f>
        <v>0</v>
      </c>
    </row>
    <row r="26" spans="1:10" x14ac:dyDescent="0.25">
      <c r="C26" s="90" t="s">
        <v>186</v>
      </c>
      <c r="D26" s="85">
        <f>Poster_31.12!C18</f>
        <v>0</v>
      </c>
    </row>
    <row r="27" spans="1:10" x14ac:dyDescent="0.25">
      <c r="C27" s="90"/>
      <c r="D27" s="85"/>
    </row>
    <row r="29" spans="1:10" x14ac:dyDescent="0.25">
      <c r="A29" s="90" t="s">
        <v>187</v>
      </c>
      <c r="B29" s="90"/>
      <c r="C29" s="90" t="s">
        <v>188</v>
      </c>
      <c r="D29" s="84">
        <f>IF(Poster_31.12!C18&gt;Poster_31.12!C37,1,0)</f>
        <v>0</v>
      </c>
      <c r="J29" s="90" t="s">
        <v>189</v>
      </c>
    </row>
    <row r="30" spans="1:10" ht="19.5" customHeight="1" x14ac:dyDescent="0.25">
      <c r="J30" s="90" t="s">
        <v>190</v>
      </c>
    </row>
  </sheetData>
  <sheetProtection sheet="1" objects="1" scenarios="1"/>
  <conditionalFormatting sqref="E21">
    <cfRule type="iconSet" priority="1">
      <iconSet iconSet="3TrafficLights2">
        <cfvo type="percent" val="0"/>
        <cfvo type="num" val="62" gte="0"/>
        <cfvo type="num" val="127" gte="0"/>
      </iconSet>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dimension ref="A3:J30"/>
  <sheetViews>
    <sheetView workbookViewId="0">
      <selection activeCell="D17" sqref="D17"/>
    </sheetView>
  </sheetViews>
  <sheetFormatPr baseColWidth="10" defaultColWidth="11.42578125" defaultRowHeight="15" x14ac:dyDescent="0.25"/>
  <cols>
    <col min="1" max="1" width="27.85546875" style="84" bestFit="1" customWidth="1"/>
    <col min="2" max="2" width="29.140625" style="84" bestFit="1" customWidth="1"/>
    <col min="3" max="3" width="24.28515625" style="84" bestFit="1" customWidth="1"/>
    <col min="4" max="4" width="20.140625" style="84" bestFit="1" customWidth="1"/>
    <col min="5" max="5" width="18.28515625" style="84" bestFit="1" customWidth="1"/>
    <col min="6" max="6" width="15.7109375" style="84" bestFit="1" customWidth="1"/>
    <col min="7" max="7" width="12.140625" style="84" bestFit="1" customWidth="1"/>
    <col min="8" max="8" width="14.7109375" style="84" bestFit="1" customWidth="1"/>
    <col min="9" max="9" width="11.42578125" style="84"/>
    <col min="10" max="10" width="86.7109375" style="84" bestFit="1" customWidth="1"/>
    <col min="11" max="16384" width="11.42578125" style="84"/>
  </cols>
  <sheetData>
    <row r="3" spans="1:10" x14ac:dyDescent="0.25">
      <c r="A3" s="90" t="s">
        <v>157</v>
      </c>
      <c r="D3" s="91" t="s">
        <v>158</v>
      </c>
      <c r="E3" s="91" t="s">
        <v>159</v>
      </c>
      <c r="F3" s="91" t="s">
        <v>160</v>
      </c>
      <c r="G3" s="91" t="s">
        <v>161</v>
      </c>
      <c r="H3" s="91" t="s">
        <v>162</v>
      </c>
      <c r="J3" s="91" t="s">
        <v>163</v>
      </c>
    </row>
    <row r="4" spans="1:10" x14ac:dyDescent="0.25">
      <c r="B4" s="90" t="s">
        <v>164</v>
      </c>
    </row>
    <row r="6" spans="1:10" ht="15.75" x14ac:dyDescent="0.25">
      <c r="B6" s="90"/>
      <c r="C6" s="90" t="s">
        <v>165</v>
      </c>
      <c r="D6" s="92" t="e">
        <f>SUM(Poster_31.12_1!C4/Poster_31.12_1!C5)</f>
        <v>#DIV/0!</v>
      </c>
      <c r="E6" s="9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84">
        <v>-27</v>
      </c>
      <c r="G6" s="84">
        <v>72</v>
      </c>
      <c r="H6" s="84" t="e">
        <f>IF(E6&lt;=Ratingmodell!L20,Ratingmodell!M20,IF(År1_Rating!E6&lt;=Ratingmodell!L21,Ratingmodell!M21,Ratingmodell!M22))</f>
        <v>#DIV/0!</v>
      </c>
      <c r="J6" s="93" t="s">
        <v>166</v>
      </c>
    </row>
    <row r="7" spans="1:10" ht="15.75" x14ac:dyDescent="0.25">
      <c r="B7" s="90"/>
      <c r="C7" s="90" t="s">
        <v>167</v>
      </c>
      <c r="D7" s="94" t="e">
        <f>SUM(Poster_31.12_1!C4-Poster_31.12_1!C5)/Poster_31.12_1!C11</f>
        <v>#DIV/0!</v>
      </c>
      <c r="E7" s="9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84">
        <v>-19.5</v>
      </c>
      <c r="G7" s="84">
        <v>26</v>
      </c>
      <c r="H7" s="84" t="e">
        <f>IF(E7&lt;=Ratingmodell!L17,Ratingmodell!M17,IF(År1_Rating!E7&lt;=Ratingmodell!L18,Ratingmodell!M18,Ratingmodell!M19))</f>
        <v>#DIV/0!</v>
      </c>
      <c r="J7" s="93" t="s">
        <v>168</v>
      </c>
    </row>
    <row r="8" spans="1:10" x14ac:dyDescent="0.25">
      <c r="E8" s="92"/>
    </row>
    <row r="9" spans="1:10" x14ac:dyDescent="0.25">
      <c r="B9" s="90" t="s">
        <v>169</v>
      </c>
      <c r="E9" s="92"/>
    </row>
    <row r="10" spans="1:10" x14ac:dyDescent="0.25">
      <c r="E10" s="92"/>
    </row>
    <row r="11" spans="1:10" x14ac:dyDescent="0.25">
      <c r="C11" s="90" t="s">
        <v>170</v>
      </c>
      <c r="D11" s="94" t="e">
        <f>SUM(Poster_31.12_1!C6/Poster_31.12_1!C7)</f>
        <v>#DIV/0!</v>
      </c>
      <c r="E11" s="9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84">
        <v>-45</v>
      </c>
      <c r="G11" s="84">
        <v>72</v>
      </c>
      <c r="H11" s="84" t="e">
        <f>IF(E11&lt;=Ratingmodell!L23,Ratingmodell!M23,IF(År1_Rating!E11&lt;=Ratingmodell!L24,Ratingmodell!M24,Ratingmodell!M25))</f>
        <v>#DIV/0!</v>
      </c>
      <c r="J11" s="90" t="s">
        <v>171</v>
      </c>
    </row>
    <row r="12" spans="1:10" x14ac:dyDescent="0.25">
      <c r="E12" s="92"/>
    </row>
    <row r="13" spans="1:10" x14ac:dyDescent="0.25">
      <c r="A13" s="90" t="s">
        <v>172</v>
      </c>
      <c r="E13" s="92"/>
    </row>
    <row r="14" spans="1:10" x14ac:dyDescent="0.25">
      <c r="B14" s="90" t="s">
        <v>173</v>
      </c>
      <c r="E14" s="92"/>
    </row>
    <row r="15" spans="1:10" x14ac:dyDescent="0.25">
      <c r="E15" s="92"/>
    </row>
    <row r="16" spans="1:10" x14ac:dyDescent="0.25">
      <c r="C16" s="90" t="s">
        <v>174</v>
      </c>
      <c r="D16" s="94" t="e">
        <f>SUM(Poster_31.12_1!C15+Poster_31.12_1!C17)/AVERAGE(Poster_31.12_1!C7+Poster_31.12_1!C8)</f>
        <v>#DIV/0!</v>
      </c>
      <c r="E16" s="92" t="e">
        <f>IF(D16&lt;Ratingmodell!G5,Ratingmodell!G6*Ratingmodell!$C$5,IF(D16&lt;Ratingmodell!H5,Ratingmodell!H6*Ratingmodell!$C$5,IF(D16&lt;Ratingmodell!I5,Ratingmodell!I6*Ratingmodell!$C$5,IF(D16&lt;Ratingmodell!J5,Ratingmodell!J6*Ratingmodell!$C$5,Ratingmodell!K6*Ratingmodell!$C$5))))</f>
        <v>#DIV/0!</v>
      </c>
      <c r="F16" s="84">
        <v>0</v>
      </c>
      <c r="G16" s="84">
        <v>16</v>
      </c>
      <c r="H16" s="84" t="e">
        <f>IF(E16&lt;=Ratingmodell!L5,Ratingmodell!M5,IF(År1_Rating!E16&lt;=Ratingmodell!L6,Ratingmodell!M6,Ratingmodell!M7))</f>
        <v>#DIV/0!</v>
      </c>
      <c r="J16" s="90" t="s">
        <v>175</v>
      </c>
    </row>
    <row r="17" spans="1:10" x14ac:dyDescent="0.25">
      <c r="C17" s="90" t="s">
        <v>176</v>
      </c>
      <c r="D17" s="94" t="e">
        <f>SUM(Poster_31.12_1!C20)/Poster_31.12_1!C11</f>
        <v>#DIV/0!</v>
      </c>
      <c r="E17" s="92" t="e">
        <f>IF(D17&lt;Ratingmodell!G8,Ratingmodell!G9*Ratingmodell!$C$8,IF(D17&lt;Ratingmodell!H8,Ratingmodell!H9*Ratingmodell!$C$8,IF(D17&lt;Ratingmodell!I8,Ratingmodell!I9*Ratingmodell!$C$8,IF(D17&lt;Ratingmodell!J8,Ratingmodell!J9*Ratingmodell!$C$8,Ratingmodell!K9*Ratingmodell!$C$8))))</f>
        <v>#DIV/0!</v>
      </c>
      <c r="F17" s="84">
        <v>0</v>
      </c>
      <c r="G17" s="84">
        <v>16</v>
      </c>
      <c r="H17" s="84" t="e">
        <f>IF(E17&lt;=Ratingmodell!L8,Ratingmodell!M8,IF(År1_Rating!E17&lt;=Ratingmodell!L9,Ratingmodell!M9,Ratingmodell!M10))</f>
        <v>#DIV/0!</v>
      </c>
      <c r="J17" s="90" t="s">
        <v>177</v>
      </c>
    </row>
    <row r="18" spans="1:10" x14ac:dyDescent="0.25">
      <c r="C18" s="90" t="s">
        <v>178</v>
      </c>
      <c r="D18" s="94" t="e">
        <f>(SUM(Poster_31.12_1!C23/Poster_31.12_1!C16)+D17)/2</f>
        <v>#DIV/0!</v>
      </c>
      <c r="E18" s="92" t="e">
        <f>IF(D18&lt;Ratingmodell!G11,Ratingmodell!G12*Ratingmodell!$C$11,IF(D18&lt;Ratingmodell!H11,Ratingmodell!H12*Ratingmodell!$C$11,IF(D18&lt;Ratingmodell!I11,Ratingmodell!I12*Ratingmodell!$C$11,IF(D18&lt;Ratingmodell!J11,Ratingmodell!J12*Ratingmodell!$C$11,Ratingmodell!K12*Ratingmodell!$C$11))))</f>
        <v>#DIV/0!</v>
      </c>
      <c r="F18" s="84">
        <v>0</v>
      </c>
      <c r="G18" s="84">
        <v>16</v>
      </c>
      <c r="H18" s="84" t="e">
        <f>IF(E18&lt;=Ratingmodell!L11,Ratingmodell!M11,IF(År1_Rating!E18&lt;=Ratingmodell!L12,Ratingmodell!M12,Ratingmodell!M13))</f>
        <v>#DIV/0!</v>
      </c>
      <c r="J18" s="90" t="s">
        <v>179</v>
      </c>
    </row>
    <row r="19" spans="1:10" x14ac:dyDescent="0.25">
      <c r="C19" s="90" t="s">
        <v>180</v>
      </c>
      <c r="D19" s="94" t="e">
        <f>SUM(-Poster_31.12_1!C13/Poster_31.12_1!C11)</f>
        <v>#DIV/0!</v>
      </c>
      <c r="E19" s="9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84">
        <v>-4</v>
      </c>
      <c r="G19" s="84">
        <v>16</v>
      </c>
      <c r="H19" s="84" t="e">
        <f>IF(E19&lt;=Ratingmodell!L14,Ratingmodell!M14,IF(År1_Rating!E19&lt;=Ratingmodell!L15,Ratingmodell!M15,Ratingmodell!M16))</f>
        <v>#DIV/0!</v>
      </c>
      <c r="J19" s="90" t="s">
        <v>181</v>
      </c>
    </row>
    <row r="21" spans="1:10" ht="15.75" thickBot="1" x14ac:dyDescent="0.3">
      <c r="C21" s="95" t="s">
        <v>182</v>
      </c>
      <c r="D21" s="96" t="e">
        <f>E21</f>
        <v>#DIV/0!</v>
      </c>
      <c r="E21" s="96" t="e">
        <f>SUM(E6:E19)</f>
        <v>#DIV/0!</v>
      </c>
      <c r="F21" s="97">
        <f>SUM(F6:F19)</f>
        <v>-95.5</v>
      </c>
      <c r="G21" s="97">
        <f>SUM(G6:G19)</f>
        <v>234</v>
      </c>
      <c r="H21" s="95" t="e">
        <f>IF(E21&lt;=Ratingmodell!C33,Ratingmodell!G33,IF(År1_Rating!E21&lt;=Ratingmodell!C34,Ratingmodell!G34,Ratingmodell!G35))</f>
        <v>#DIV/0!</v>
      </c>
    </row>
    <row r="22" spans="1:10" hidden="1" x14ac:dyDescent="0.25">
      <c r="C22" s="90" t="s">
        <v>183</v>
      </c>
      <c r="D22" s="84">
        <v>62</v>
      </c>
    </row>
    <row r="23" spans="1:10" hidden="1" x14ac:dyDescent="0.25">
      <c r="C23" s="90" t="s">
        <v>184</v>
      </c>
      <c r="D23" s="84">
        <v>127</v>
      </c>
      <c r="H23" s="98"/>
      <c r="I23" s="98"/>
    </row>
    <row r="24" spans="1:10" x14ac:dyDescent="0.25">
      <c r="C24" s="90"/>
      <c r="H24" s="98"/>
      <c r="I24" s="98"/>
    </row>
    <row r="25" spans="1:10" x14ac:dyDescent="0.25">
      <c r="C25" s="90" t="s">
        <v>185</v>
      </c>
      <c r="D25" s="85">
        <f>Poster_31.12_1!C6</f>
        <v>0</v>
      </c>
    </row>
    <row r="26" spans="1:10" x14ac:dyDescent="0.25">
      <c r="C26" s="90" t="s">
        <v>186</v>
      </c>
      <c r="D26" s="85">
        <f>Poster_31.12_1!C18</f>
        <v>0</v>
      </c>
    </row>
    <row r="27" spans="1:10" x14ac:dyDescent="0.25">
      <c r="C27" s="90"/>
      <c r="D27" s="85"/>
    </row>
    <row r="29" spans="1:10" x14ac:dyDescent="0.25">
      <c r="A29" s="90" t="s">
        <v>187</v>
      </c>
      <c r="B29" s="90"/>
      <c r="C29" s="90" t="s">
        <v>188</v>
      </c>
      <c r="D29" s="84">
        <f>IF(Poster_31.12_1!C18&gt;Poster_31.12_1!C37,1,0)</f>
        <v>0</v>
      </c>
      <c r="J29" s="90" t="s">
        <v>189</v>
      </c>
    </row>
    <row r="30" spans="1:10" x14ac:dyDescent="0.25">
      <c r="J30" s="90" t="s">
        <v>190</v>
      </c>
    </row>
  </sheetData>
  <sheetProtection sheet="1" objects="1" scenarios="1"/>
  <conditionalFormatting sqref="E21">
    <cfRule type="iconSet" priority="1">
      <iconSet iconSet="3TrafficLights2">
        <cfvo type="percent" val="0"/>
        <cfvo type="num" val="62" gte="0"/>
        <cfvo type="num" val="127" gte="0"/>
      </iconSet>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dimension ref="A3:J30"/>
  <sheetViews>
    <sheetView workbookViewId="0">
      <selection activeCell="D17" sqref="D17"/>
    </sheetView>
  </sheetViews>
  <sheetFormatPr baseColWidth="10" defaultColWidth="11.42578125" defaultRowHeight="15" x14ac:dyDescent="0.25"/>
  <cols>
    <col min="1" max="1" width="27.85546875" style="84" bestFit="1" customWidth="1"/>
    <col min="2" max="2" width="29.140625" style="84" bestFit="1" customWidth="1"/>
    <col min="3" max="3" width="24.28515625" style="84" bestFit="1" customWidth="1"/>
    <col min="4" max="4" width="20.140625" style="84" bestFit="1" customWidth="1"/>
    <col min="5" max="5" width="18.28515625" style="84" bestFit="1" customWidth="1"/>
    <col min="6" max="6" width="15.7109375" style="84" bestFit="1" customWidth="1"/>
    <col min="7" max="7" width="12.140625" style="84" bestFit="1" customWidth="1"/>
    <col min="8" max="8" width="14.7109375" style="84" bestFit="1" customWidth="1"/>
    <col min="9" max="9" width="11.42578125" style="84"/>
    <col min="10" max="10" width="86.7109375" style="84" bestFit="1" customWidth="1"/>
    <col min="11" max="16384" width="11.42578125" style="84"/>
  </cols>
  <sheetData>
    <row r="3" spans="1:10" x14ac:dyDescent="0.25">
      <c r="A3" s="90" t="s">
        <v>157</v>
      </c>
      <c r="D3" s="91" t="s">
        <v>158</v>
      </c>
      <c r="E3" s="91" t="s">
        <v>159</v>
      </c>
      <c r="F3" s="91" t="s">
        <v>160</v>
      </c>
      <c r="G3" s="91" t="s">
        <v>161</v>
      </c>
      <c r="H3" s="91" t="s">
        <v>162</v>
      </c>
      <c r="J3" s="91" t="s">
        <v>163</v>
      </c>
    </row>
    <row r="4" spans="1:10" x14ac:dyDescent="0.25">
      <c r="B4" s="90" t="s">
        <v>164</v>
      </c>
    </row>
    <row r="6" spans="1:10" ht="15.75" x14ac:dyDescent="0.25">
      <c r="B6" s="90"/>
      <c r="C6" s="90" t="s">
        <v>165</v>
      </c>
      <c r="D6" s="92" t="e">
        <f>SUM('Poster_31.12.2'!C4/'Poster_31.12.2'!C5)</f>
        <v>#DIV/0!</v>
      </c>
      <c r="E6" s="9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84">
        <v>-27</v>
      </c>
      <c r="G6" s="84">
        <v>72</v>
      </c>
      <c r="H6" s="84" t="e">
        <f>IF(E6&lt;=Ratingmodell!L20,Ratingmodell!M20,IF(År2_Rating!E6&lt;=Ratingmodell!L21,Ratingmodell!M21,Ratingmodell!M22))</f>
        <v>#DIV/0!</v>
      </c>
      <c r="J6" s="93" t="s">
        <v>166</v>
      </c>
    </row>
    <row r="7" spans="1:10" ht="15.75" x14ac:dyDescent="0.25">
      <c r="B7" s="90"/>
      <c r="C7" s="90" t="s">
        <v>167</v>
      </c>
      <c r="D7" s="94" t="e">
        <f>SUM('Poster_31.12.2'!C4-'Poster_31.12.2'!C5)/'Poster_31.12.2'!C11</f>
        <v>#DIV/0!</v>
      </c>
      <c r="E7" s="9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84">
        <v>-19.5</v>
      </c>
      <c r="G7" s="84">
        <v>26</v>
      </c>
      <c r="H7" s="84" t="e">
        <f>IF(E7&lt;=Ratingmodell!L17,Ratingmodell!M17,IF(År2_Rating!E7&lt;=Ratingmodell!L18,Ratingmodell!M18,Ratingmodell!M19))</f>
        <v>#DIV/0!</v>
      </c>
      <c r="J7" s="93" t="s">
        <v>168</v>
      </c>
    </row>
    <row r="8" spans="1:10" x14ac:dyDescent="0.25">
      <c r="E8" s="92"/>
    </row>
    <row r="9" spans="1:10" x14ac:dyDescent="0.25">
      <c r="B9" s="90" t="s">
        <v>169</v>
      </c>
      <c r="E9" s="92"/>
    </row>
    <row r="10" spans="1:10" x14ac:dyDescent="0.25">
      <c r="E10" s="92"/>
    </row>
    <row r="11" spans="1:10" x14ac:dyDescent="0.25">
      <c r="C11" s="90" t="s">
        <v>170</v>
      </c>
      <c r="D11" s="94" t="e">
        <f>SUM('Poster_31.12.2'!C6/'Poster_31.12.2'!C7)</f>
        <v>#DIV/0!</v>
      </c>
      <c r="E11" s="9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84">
        <v>-45</v>
      </c>
      <c r="G11" s="84">
        <v>72</v>
      </c>
      <c r="H11" s="84" t="e">
        <f>IF(E11&lt;=Ratingmodell!L23,Ratingmodell!M23,IF(År2_Rating!E11&lt;=Ratingmodell!L24,Ratingmodell!M24,Ratingmodell!M25))</f>
        <v>#DIV/0!</v>
      </c>
      <c r="J11" s="90" t="s">
        <v>171</v>
      </c>
    </row>
    <row r="12" spans="1:10" x14ac:dyDescent="0.25">
      <c r="E12" s="92"/>
    </row>
    <row r="13" spans="1:10" x14ac:dyDescent="0.25">
      <c r="A13" s="90" t="s">
        <v>172</v>
      </c>
      <c r="E13" s="92"/>
    </row>
    <row r="14" spans="1:10" x14ac:dyDescent="0.25">
      <c r="B14" s="90" t="s">
        <v>173</v>
      </c>
      <c r="E14" s="92"/>
    </row>
    <row r="15" spans="1:10" x14ac:dyDescent="0.25">
      <c r="E15" s="92"/>
    </row>
    <row r="16" spans="1:10" x14ac:dyDescent="0.25">
      <c r="C16" s="90" t="s">
        <v>174</v>
      </c>
      <c r="D16" s="94" t="e">
        <f>SUM('Poster_31.12.2'!C15+'Poster_31.12.2'!C17)/AVERAGE('Poster_31.12.2'!C7+'Poster_31.12.2'!C8)</f>
        <v>#DIV/0!</v>
      </c>
      <c r="E16" s="92" t="e">
        <f>IF(D16&lt;Ratingmodell!G5,Ratingmodell!G6*Ratingmodell!$C$5,IF(D16&lt;Ratingmodell!H5,Ratingmodell!H6*Ratingmodell!$C$5,IF(D16&lt;Ratingmodell!I5,Ratingmodell!I6*Ratingmodell!$C$5,IF(D16&lt;Ratingmodell!J5,Ratingmodell!J6*Ratingmodell!$C$5,Ratingmodell!K6*Ratingmodell!$C$5))))</f>
        <v>#DIV/0!</v>
      </c>
      <c r="F16" s="84">
        <v>0</v>
      </c>
      <c r="G16" s="84">
        <v>16</v>
      </c>
      <c r="H16" s="84" t="e">
        <f>IF(E16&lt;=Ratingmodell!L5,Ratingmodell!M5,IF(År2_Rating!E16&lt;=Ratingmodell!L6,Ratingmodell!M6,Ratingmodell!M7))</f>
        <v>#DIV/0!</v>
      </c>
      <c r="J16" s="90" t="s">
        <v>175</v>
      </c>
    </row>
    <row r="17" spans="1:10" x14ac:dyDescent="0.25">
      <c r="C17" s="90" t="s">
        <v>176</v>
      </c>
      <c r="D17" s="94" t="e">
        <f>SUM('Poster_31.12.2'!C20)/'Poster_31.12.2'!C11</f>
        <v>#DIV/0!</v>
      </c>
      <c r="E17" s="92" t="e">
        <f>IF(D17&lt;Ratingmodell!G8,Ratingmodell!G9*Ratingmodell!$C$8,IF(D17&lt;Ratingmodell!H8,Ratingmodell!H9*Ratingmodell!$C$8,IF(D17&lt;Ratingmodell!I8,Ratingmodell!I9*Ratingmodell!$C$8,IF(D17&lt;Ratingmodell!J8,Ratingmodell!J9*Ratingmodell!$C$8,Ratingmodell!K9*Ratingmodell!$C$8))))</f>
        <v>#DIV/0!</v>
      </c>
      <c r="F17" s="84">
        <v>0</v>
      </c>
      <c r="G17" s="84">
        <v>16</v>
      </c>
      <c r="H17" s="84" t="e">
        <f>IF(E17&lt;=Ratingmodell!L8,Ratingmodell!M8,IF(År2_Rating!E17&lt;=Ratingmodell!L9,Ratingmodell!M9,Ratingmodell!M10))</f>
        <v>#DIV/0!</v>
      </c>
      <c r="J17" s="90" t="s">
        <v>177</v>
      </c>
    </row>
    <row r="18" spans="1:10" x14ac:dyDescent="0.25">
      <c r="C18" s="90" t="s">
        <v>178</v>
      </c>
      <c r="D18" s="94" t="e">
        <f>(SUM('Poster_31.12.2'!C23/'Poster_31.12.2'!C16)+D17)/2</f>
        <v>#DIV/0!</v>
      </c>
      <c r="E18" s="92" t="e">
        <f>IF(D18&lt;Ratingmodell!G11,Ratingmodell!G12*Ratingmodell!$C$11,IF(D18&lt;Ratingmodell!H11,Ratingmodell!H12*Ratingmodell!$C$11,IF(D18&lt;Ratingmodell!I11,Ratingmodell!I12*Ratingmodell!$C$11,IF(D18&lt;Ratingmodell!J11,Ratingmodell!J12*Ratingmodell!$C$11,Ratingmodell!K12*Ratingmodell!$C$11))))</f>
        <v>#DIV/0!</v>
      </c>
      <c r="F18" s="84">
        <v>0</v>
      </c>
      <c r="G18" s="84">
        <v>16</v>
      </c>
      <c r="H18" s="84" t="e">
        <f>IF(E18&lt;=Ratingmodell!L11,Ratingmodell!M11,IF(År2_Rating!E18&lt;=Ratingmodell!L12,Ratingmodell!M12,Ratingmodell!M13))</f>
        <v>#DIV/0!</v>
      </c>
      <c r="J18" s="90" t="s">
        <v>179</v>
      </c>
    </row>
    <row r="19" spans="1:10" x14ac:dyDescent="0.25">
      <c r="C19" s="90" t="s">
        <v>180</v>
      </c>
      <c r="D19" s="94" t="e">
        <f>SUM(-'Poster_31.12.2'!C13/'Poster_31.12.2'!C11)</f>
        <v>#DIV/0!</v>
      </c>
      <c r="E19" s="9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84">
        <v>-4</v>
      </c>
      <c r="G19" s="84">
        <v>16</v>
      </c>
      <c r="H19" s="84" t="e">
        <f>IF(E19&lt;=Ratingmodell!L14,Ratingmodell!M14,IF(År2_Rating!E19&lt;=Ratingmodell!L15,Ratingmodell!M15,Ratingmodell!M16))</f>
        <v>#DIV/0!</v>
      </c>
      <c r="J19" s="90" t="s">
        <v>181</v>
      </c>
    </row>
    <row r="21" spans="1:10" ht="15.75" thickBot="1" x14ac:dyDescent="0.3">
      <c r="C21" s="95" t="s">
        <v>182</v>
      </c>
      <c r="D21" s="96" t="e">
        <f>E21</f>
        <v>#DIV/0!</v>
      </c>
      <c r="E21" s="96" t="e">
        <f>SUM(E6:E19)</f>
        <v>#DIV/0!</v>
      </c>
      <c r="F21" s="97">
        <f>SUM(F6:F19)</f>
        <v>-95.5</v>
      </c>
      <c r="G21" s="97">
        <f>SUM(G6:G19)</f>
        <v>234</v>
      </c>
      <c r="H21" s="95" t="e">
        <f>IF(E21&lt;=Ratingmodell!C33,Ratingmodell!G33,IF(År2_Rating!E21&lt;=Ratingmodell!C34,Ratingmodell!G34,Ratingmodell!G35))</f>
        <v>#DIV/0!</v>
      </c>
    </row>
    <row r="22" spans="1:10" hidden="1" x14ac:dyDescent="0.25">
      <c r="C22" s="90" t="s">
        <v>183</v>
      </c>
      <c r="D22" s="84">
        <v>62</v>
      </c>
    </row>
    <row r="23" spans="1:10" hidden="1" x14ac:dyDescent="0.25">
      <c r="C23" s="90" t="s">
        <v>184</v>
      </c>
      <c r="D23" s="84">
        <v>127</v>
      </c>
      <c r="H23" s="98"/>
      <c r="I23" s="98"/>
    </row>
    <row r="24" spans="1:10" x14ac:dyDescent="0.25">
      <c r="C24" s="90"/>
      <c r="H24" s="98"/>
      <c r="I24" s="98"/>
    </row>
    <row r="25" spans="1:10" x14ac:dyDescent="0.25">
      <c r="C25" s="90" t="s">
        <v>185</v>
      </c>
      <c r="D25" s="85">
        <f>'Poster_31.12.2'!C6</f>
        <v>0</v>
      </c>
    </row>
    <row r="26" spans="1:10" x14ac:dyDescent="0.25">
      <c r="C26" s="90" t="s">
        <v>186</v>
      </c>
      <c r="D26" s="85">
        <f>'Poster_31.12.2'!C18</f>
        <v>0</v>
      </c>
    </row>
    <row r="27" spans="1:10" x14ac:dyDescent="0.25">
      <c r="C27" s="90"/>
      <c r="D27" s="85"/>
    </row>
    <row r="29" spans="1:10" x14ac:dyDescent="0.25">
      <c r="A29" s="90" t="s">
        <v>187</v>
      </c>
      <c r="B29" s="90"/>
      <c r="C29" s="90" t="s">
        <v>188</v>
      </c>
      <c r="D29" s="84">
        <f>IF('Poster_31.12.2'!C18&gt;'Poster_31.12.2'!C37,1,0)</f>
        <v>0</v>
      </c>
      <c r="J29" s="90" t="s">
        <v>189</v>
      </c>
    </row>
    <row r="30" spans="1:10" x14ac:dyDescent="0.25">
      <c r="J30" s="90" t="s">
        <v>190</v>
      </c>
    </row>
  </sheetData>
  <sheetProtection sheet="1" objects="1" scenarios="1"/>
  <conditionalFormatting sqref="E21">
    <cfRule type="iconSet" priority="1">
      <iconSet iconSet="3TrafficLights2">
        <cfvo type="percent" val="0"/>
        <cfvo type="num" val="62" gte="0"/>
        <cfvo type="num" val="127" gte="0"/>
      </iconSet>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dimension ref="A3:J30"/>
  <sheetViews>
    <sheetView workbookViewId="0">
      <selection activeCell="D17" sqref="D17"/>
    </sheetView>
  </sheetViews>
  <sheetFormatPr baseColWidth="10" defaultColWidth="11.42578125" defaultRowHeight="15" x14ac:dyDescent="0.25"/>
  <cols>
    <col min="1" max="1" width="27.85546875" style="84" bestFit="1" customWidth="1"/>
    <col min="2" max="2" width="29.140625" style="84" bestFit="1" customWidth="1"/>
    <col min="3" max="3" width="24.28515625" style="84" bestFit="1" customWidth="1"/>
    <col min="4" max="4" width="20.140625" style="84" bestFit="1" customWidth="1"/>
    <col min="5" max="5" width="18.28515625" style="84" bestFit="1" customWidth="1"/>
    <col min="6" max="6" width="15.7109375" style="84" bestFit="1" customWidth="1"/>
    <col min="7" max="7" width="12.140625" style="84" bestFit="1" customWidth="1"/>
    <col min="8" max="8" width="14.7109375" style="84" bestFit="1" customWidth="1"/>
    <col min="9" max="9" width="11.42578125" style="84"/>
    <col min="10" max="10" width="86.7109375" style="84" bestFit="1" customWidth="1"/>
    <col min="11" max="16384" width="11.42578125" style="84"/>
  </cols>
  <sheetData>
    <row r="3" spans="1:10" x14ac:dyDescent="0.25">
      <c r="A3" s="90" t="s">
        <v>157</v>
      </c>
      <c r="D3" s="91" t="s">
        <v>158</v>
      </c>
      <c r="E3" s="91" t="s">
        <v>159</v>
      </c>
      <c r="F3" s="91" t="s">
        <v>160</v>
      </c>
      <c r="G3" s="91" t="s">
        <v>161</v>
      </c>
      <c r="H3" s="91" t="s">
        <v>162</v>
      </c>
      <c r="J3" s="91" t="s">
        <v>163</v>
      </c>
    </row>
    <row r="4" spans="1:10" x14ac:dyDescent="0.25">
      <c r="B4" s="90" t="s">
        <v>164</v>
      </c>
    </row>
    <row r="6" spans="1:10" ht="15.75" x14ac:dyDescent="0.25">
      <c r="B6" s="90"/>
      <c r="C6" s="90" t="s">
        <v>165</v>
      </c>
      <c r="D6" s="92" t="e">
        <f>SUM(Poster_31.12_3!C4/Poster_31.12_3!C5)</f>
        <v>#DIV/0!</v>
      </c>
      <c r="E6" s="92"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84">
        <v>-27</v>
      </c>
      <c r="G6" s="84">
        <v>72</v>
      </c>
      <c r="H6" s="84" t="e">
        <f>IF(E6&lt;=Ratingmodell!L20,Ratingmodell!M20,IF(År3_Rating!E6&lt;=Ratingmodell!L21,Ratingmodell!M21,Ratingmodell!M22))</f>
        <v>#DIV/0!</v>
      </c>
      <c r="J6" s="93" t="s">
        <v>166</v>
      </c>
    </row>
    <row r="7" spans="1:10" ht="15.75" x14ac:dyDescent="0.25">
      <c r="B7" s="90"/>
      <c r="C7" s="90" t="s">
        <v>167</v>
      </c>
      <c r="D7" s="94" t="e">
        <f>SUM(Poster_31.12_3!C4-Poster_31.12_3!C5)/Poster_31.12_3!C11</f>
        <v>#DIV/0!</v>
      </c>
      <c r="E7" s="92"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84">
        <v>-19.5</v>
      </c>
      <c r="G7" s="84">
        <v>26</v>
      </c>
      <c r="H7" s="84" t="e">
        <f>IF(E7&lt;=Ratingmodell!L17,Ratingmodell!M17,IF(År3_Rating!E7&lt;=Ratingmodell!L18,Ratingmodell!M18,Ratingmodell!M19))</f>
        <v>#DIV/0!</v>
      </c>
      <c r="J7" s="93" t="s">
        <v>168</v>
      </c>
    </row>
    <row r="8" spans="1:10" x14ac:dyDescent="0.25">
      <c r="E8" s="92"/>
    </row>
    <row r="9" spans="1:10" x14ac:dyDescent="0.25">
      <c r="B9" s="90" t="s">
        <v>169</v>
      </c>
      <c r="E9" s="92"/>
    </row>
    <row r="10" spans="1:10" x14ac:dyDescent="0.25">
      <c r="E10" s="92"/>
    </row>
    <row r="11" spans="1:10" x14ac:dyDescent="0.25">
      <c r="C11" s="90" t="s">
        <v>170</v>
      </c>
      <c r="D11" s="94" t="e">
        <f>SUM(Poster_31.12_3!C6/Poster_31.12_3!C7)</f>
        <v>#DIV/0!</v>
      </c>
      <c r="E11" s="92"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84">
        <v>-45</v>
      </c>
      <c r="G11" s="84">
        <v>72</v>
      </c>
      <c r="H11" s="84" t="e">
        <f>IF(E11&lt;=Ratingmodell!L23,Ratingmodell!M23,IF(År3_Rating!E11&lt;=Ratingmodell!L24,Ratingmodell!M24,Ratingmodell!M25))</f>
        <v>#DIV/0!</v>
      </c>
      <c r="J11" s="90" t="s">
        <v>171</v>
      </c>
    </row>
    <row r="12" spans="1:10" x14ac:dyDescent="0.25">
      <c r="E12" s="92"/>
    </row>
    <row r="13" spans="1:10" x14ac:dyDescent="0.25">
      <c r="A13" s="90" t="s">
        <v>172</v>
      </c>
      <c r="E13" s="92"/>
    </row>
    <row r="14" spans="1:10" x14ac:dyDescent="0.25">
      <c r="B14" s="90" t="s">
        <v>173</v>
      </c>
      <c r="E14" s="92"/>
    </row>
    <row r="15" spans="1:10" x14ac:dyDescent="0.25">
      <c r="E15" s="92"/>
    </row>
    <row r="16" spans="1:10" x14ac:dyDescent="0.25">
      <c r="C16" s="90" t="s">
        <v>174</v>
      </c>
      <c r="D16" s="94" t="e">
        <f>SUM(Poster_31.12_3!C15+Poster_31.12_3!C17)/AVERAGE(Poster_31.12_3!C7+Poster_31.12_3!C8)</f>
        <v>#DIV/0!</v>
      </c>
      <c r="E16" s="92" t="e">
        <f>IF(D16&lt;Ratingmodell!G5,Ratingmodell!G6*Ratingmodell!$C$5,IF(D16&lt;Ratingmodell!H5,Ratingmodell!H6*Ratingmodell!$C$5,IF(D16&lt;Ratingmodell!I5,Ratingmodell!I6*Ratingmodell!$C$5,IF(D16&lt;Ratingmodell!J5,Ratingmodell!J6*Ratingmodell!$C$5,Ratingmodell!K6*Ratingmodell!$C$5))))</f>
        <v>#DIV/0!</v>
      </c>
      <c r="F16" s="84">
        <v>0</v>
      </c>
      <c r="G16" s="84">
        <v>16</v>
      </c>
      <c r="H16" s="84" t="e">
        <f>IF(E16&lt;=Ratingmodell!L5,Ratingmodell!M5,IF(År3_Rating!E16&lt;=Ratingmodell!L6,Ratingmodell!M6,Ratingmodell!M7))</f>
        <v>#DIV/0!</v>
      </c>
      <c r="J16" s="90" t="s">
        <v>175</v>
      </c>
    </row>
    <row r="17" spans="1:10" x14ac:dyDescent="0.25">
      <c r="C17" s="90" t="s">
        <v>176</v>
      </c>
      <c r="D17" s="94" t="e">
        <f>SUM(Poster_31.12_3!C20)/Poster_31.12_3!C11</f>
        <v>#DIV/0!</v>
      </c>
      <c r="E17" s="92" t="e">
        <f>IF(D17&lt;Ratingmodell!G8,Ratingmodell!G9*Ratingmodell!$C$8,IF(D17&lt;Ratingmodell!H8,Ratingmodell!H9*Ratingmodell!$C$8,IF(D17&lt;Ratingmodell!I8,Ratingmodell!I9*Ratingmodell!$C$8,IF(D17&lt;Ratingmodell!J8,Ratingmodell!J9*Ratingmodell!$C$8,Ratingmodell!K9*Ratingmodell!$C$8))))</f>
        <v>#DIV/0!</v>
      </c>
      <c r="F17" s="84">
        <v>0</v>
      </c>
      <c r="G17" s="84">
        <v>16</v>
      </c>
      <c r="H17" s="84" t="e">
        <f>IF(E17&lt;=Ratingmodell!L8,Ratingmodell!M8,IF(År3_Rating!E17&lt;=Ratingmodell!L9,Ratingmodell!M9,Ratingmodell!M10))</f>
        <v>#DIV/0!</v>
      </c>
      <c r="J17" s="90" t="s">
        <v>177</v>
      </c>
    </row>
    <row r="18" spans="1:10" x14ac:dyDescent="0.25">
      <c r="C18" s="90" t="s">
        <v>178</v>
      </c>
      <c r="D18" s="94" t="e">
        <f>(SUM(Poster_31.12_3!C23/Poster_31.12_3!C16)+D17)/2</f>
        <v>#DIV/0!</v>
      </c>
      <c r="E18" s="92" t="e">
        <f>IF(D18&lt;Ratingmodell!G11,Ratingmodell!G12*Ratingmodell!$C$11,IF(D18&lt;Ratingmodell!H11,Ratingmodell!H12*Ratingmodell!$C$11,IF(D18&lt;Ratingmodell!I11,Ratingmodell!I12*Ratingmodell!$C$11,IF(D18&lt;Ratingmodell!J11,Ratingmodell!J12*Ratingmodell!$C$11,Ratingmodell!K12*Ratingmodell!$C$11))))</f>
        <v>#DIV/0!</v>
      </c>
      <c r="F18" s="84">
        <v>0</v>
      </c>
      <c r="G18" s="84">
        <v>16</v>
      </c>
      <c r="H18" s="84" t="e">
        <f>IF(E18&lt;=Ratingmodell!L11,Ratingmodell!M11,IF(År3_Rating!E18&lt;=Ratingmodell!L12,Ratingmodell!M12,Ratingmodell!M13))</f>
        <v>#DIV/0!</v>
      </c>
      <c r="J18" s="90" t="s">
        <v>179</v>
      </c>
    </row>
    <row r="19" spans="1:10" x14ac:dyDescent="0.25">
      <c r="C19" s="90" t="s">
        <v>180</v>
      </c>
      <c r="D19" s="94" t="e">
        <f>SUM(-Poster_31.12_3!C13/Poster_31.12_3!C11)</f>
        <v>#DIV/0!</v>
      </c>
      <c r="E19" s="92"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84">
        <v>-4</v>
      </c>
      <c r="G19" s="84">
        <v>16</v>
      </c>
      <c r="H19" s="84" t="e">
        <f>IF(E19&lt;=Ratingmodell!L14,Ratingmodell!M14,IF(År3_Rating!E19&lt;=Ratingmodell!L15,Ratingmodell!M15,Ratingmodell!M16))</f>
        <v>#DIV/0!</v>
      </c>
      <c r="J19" s="90" t="s">
        <v>181</v>
      </c>
    </row>
    <row r="21" spans="1:10" ht="15.75" thickBot="1" x14ac:dyDescent="0.3">
      <c r="C21" s="95" t="s">
        <v>182</v>
      </c>
      <c r="D21" s="96" t="e">
        <f>E21</f>
        <v>#DIV/0!</v>
      </c>
      <c r="E21" s="96" t="e">
        <f>SUM(E6:E19)</f>
        <v>#DIV/0!</v>
      </c>
      <c r="F21" s="97">
        <f>SUM(F6:F19)</f>
        <v>-95.5</v>
      </c>
      <c r="G21" s="97">
        <f>SUM(G6:G19)</f>
        <v>234</v>
      </c>
      <c r="H21" s="95" t="e">
        <f>IF(E21&lt;=Ratingmodell!C33,Ratingmodell!G33,IF(År3_Rating!E21&lt;=Ratingmodell!C34,Ratingmodell!G34,Ratingmodell!G35))</f>
        <v>#DIV/0!</v>
      </c>
    </row>
    <row r="22" spans="1:10" hidden="1" x14ac:dyDescent="0.25">
      <c r="C22" s="90" t="s">
        <v>183</v>
      </c>
      <c r="D22" s="84">
        <v>62</v>
      </c>
    </row>
    <row r="23" spans="1:10" hidden="1" x14ac:dyDescent="0.25">
      <c r="C23" s="90" t="s">
        <v>184</v>
      </c>
      <c r="D23" s="84">
        <v>127</v>
      </c>
      <c r="H23" s="98"/>
      <c r="I23" s="98"/>
    </row>
    <row r="24" spans="1:10" x14ac:dyDescent="0.25">
      <c r="C24" s="90"/>
      <c r="H24" s="98"/>
      <c r="I24" s="98"/>
    </row>
    <row r="25" spans="1:10" x14ac:dyDescent="0.25">
      <c r="C25" s="90" t="s">
        <v>185</v>
      </c>
      <c r="D25" s="85">
        <f>Poster_31.12_3!C6</f>
        <v>0</v>
      </c>
    </row>
    <row r="26" spans="1:10" x14ac:dyDescent="0.25">
      <c r="C26" s="90" t="s">
        <v>186</v>
      </c>
      <c r="D26" s="85">
        <f>Poster_31.12_3!C18</f>
        <v>0</v>
      </c>
    </row>
    <row r="27" spans="1:10" x14ac:dyDescent="0.25">
      <c r="C27" s="90"/>
      <c r="D27" s="85"/>
    </row>
    <row r="29" spans="1:10" x14ac:dyDescent="0.25">
      <c r="A29" s="90" t="s">
        <v>187</v>
      </c>
      <c r="B29" s="90"/>
      <c r="C29" s="90" t="s">
        <v>188</v>
      </c>
      <c r="D29" s="84">
        <f>IF(Poster_31.12_3!C18&gt;Poster_31.12_3!C37,1,0)</f>
        <v>0</v>
      </c>
      <c r="J29" s="90" t="s">
        <v>189</v>
      </c>
    </row>
    <row r="30" spans="1:10" x14ac:dyDescent="0.25">
      <c r="J30" s="90" t="s">
        <v>190</v>
      </c>
    </row>
  </sheetData>
  <sheetProtection sheet="1" objects="1" scenarios="1"/>
  <conditionalFormatting sqref="E21">
    <cfRule type="iconSet" priority="1">
      <iconSet iconSet="3TrafficLights2">
        <cfvo type="percent" val="0"/>
        <cfvo type="num" val="62" gte="0"/>
        <cfvo type="num" val="127" gte="0"/>
      </iconSet>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dimension ref="A1:M36"/>
  <sheetViews>
    <sheetView zoomScale="90" zoomScaleNormal="90" workbookViewId="0">
      <selection activeCell="M36" sqref="A1:M36"/>
    </sheetView>
  </sheetViews>
  <sheetFormatPr baseColWidth="10" defaultColWidth="11.42578125" defaultRowHeight="15" x14ac:dyDescent="0.25"/>
  <cols>
    <col min="1" max="1" width="22.28515625" style="84" bestFit="1" customWidth="1"/>
    <col min="2" max="2" width="11" style="84" bestFit="1" customWidth="1"/>
    <col min="3" max="3" width="12.28515625" style="84" bestFit="1" customWidth="1"/>
    <col min="4" max="5" width="7.85546875" style="84" bestFit="1" customWidth="1"/>
    <col min="6" max="6" width="5.85546875" style="84" bestFit="1" customWidth="1"/>
    <col min="7" max="7" width="14.28515625" style="84" bestFit="1" customWidth="1"/>
    <col min="8" max="10" width="5.28515625" style="84" bestFit="1" customWidth="1"/>
    <col min="11" max="11" width="5.85546875" style="84" bestFit="1" customWidth="1"/>
    <col min="12" max="12" width="10.28515625" style="84" bestFit="1" customWidth="1"/>
    <col min="13" max="13" width="22.140625" style="84" bestFit="1" customWidth="1"/>
    <col min="14" max="16384" width="11.42578125" style="84"/>
  </cols>
  <sheetData>
    <row r="1" spans="1:13" x14ac:dyDescent="0.25">
      <c r="A1" s="188" t="s">
        <v>191</v>
      </c>
      <c r="B1" s="189"/>
      <c r="C1" s="189"/>
      <c r="D1" s="189"/>
      <c r="E1" s="189"/>
      <c r="F1" s="189"/>
      <c r="G1" s="189"/>
      <c r="H1" s="189"/>
      <c r="I1" s="189"/>
      <c r="J1" s="189"/>
      <c r="K1" s="189"/>
      <c r="L1" s="189"/>
      <c r="M1" s="190"/>
    </row>
    <row r="2" spans="1:13" x14ac:dyDescent="0.25">
      <c r="A2" s="191"/>
      <c r="B2" s="192"/>
      <c r="C2" s="192"/>
      <c r="D2" s="192"/>
      <c r="E2" s="192"/>
      <c r="F2" s="192"/>
      <c r="G2" s="192"/>
      <c r="H2" s="192"/>
      <c r="I2" s="192"/>
      <c r="J2" s="192"/>
      <c r="K2" s="192"/>
      <c r="L2" s="192"/>
      <c r="M2" s="193"/>
    </row>
    <row r="3" spans="1:13" ht="15.75" thickBot="1" x14ac:dyDescent="0.3">
      <c r="A3" s="99"/>
      <c r="B3" s="100"/>
      <c r="C3" s="100"/>
      <c r="D3" s="100"/>
      <c r="E3" s="100"/>
      <c r="F3" s="100"/>
      <c r="G3" s="100"/>
      <c r="H3" s="100"/>
      <c r="I3" s="100"/>
      <c r="J3" s="100"/>
      <c r="K3" s="100"/>
      <c r="L3" s="101"/>
      <c r="M3" s="102"/>
    </row>
    <row r="4" spans="1:13" ht="15.75" thickBot="1" x14ac:dyDescent="0.3">
      <c r="A4" s="103"/>
      <c r="B4" s="104" t="s">
        <v>161</v>
      </c>
      <c r="C4" s="104" t="s">
        <v>192</v>
      </c>
      <c r="D4" s="194" t="s">
        <v>193</v>
      </c>
      <c r="E4" s="195"/>
      <c r="F4" s="195"/>
      <c r="G4" s="195"/>
      <c r="H4" s="195"/>
      <c r="I4" s="195"/>
      <c r="J4" s="195"/>
      <c r="K4" s="196"/>
      <c r="L4" s="105" t="s">
        <v>194</v>
      </c>
      <c r="M4" s="106" t="s">
        <v>195</v>
      </c>
    </row>
    <row r="5" spans="1:13" x14ac:dyDescent="0.25">
      <c r="A5" s="107" t="s">
        <v>174</v>
      </c>
      <c r="B5" s="108">
        <v>16</v>
      </c>
      <c r="C5" s="108">
        <v>4</v>
      </c>
      <c r="D5" s="107"/>
      <c r="E5" s="108"/>
      <c r="F5" s="108"/>
      <c r="G5" s="109">
        <v>0</v>
      </c>
      <c r="H5" s="109">
        <v>0.05</v>
      </c>
      <c r="I5" s="109">
        <v>0.1</v>
      </c>
      <c r="J5" s="109">
        <v>0.2</v>
      </c>
      <c r="K5" s="110">
        <v>0.2</v>
      </c>
      <c r="L5" s="111">
        <f>B5*$D$33</f>
        <v>4.2393162393162394</v>
      </c>
      <c r="M5" s="111" t="s">
        <v>196</v>
      </c>
    </row>
    <row r="6" spans="1:13" x14ac:dyDescent="0.25">
      <c r="A6" s="112"/>
      <c r="B6" s="113"/>
      <c r="C6" s="113"/>
      <c r="D6" s="112"/>
      <c r="E6" s="113"/>
      <c r="F6" s="113"/>
      <c r="G6" s="114">
        <v>0</v>
      </c>
      <c r="H6" s="114">
        <v>1</v>
      </c>
      <c r="I6" s="114">
        <v>2</v>
      </c>
      <c r="J6" s="114">
        <v>3</v>
      </c>
      <c r="K6" s="115">
        <v>4</v>
      </c>
      <c r="L6" s="116">
        <f>B5*$D$34</f>
        <v>8.6837606837606831</v>
      </c>
      <c r="M6" s="116" t="s">
        <v>197</v>
      </c>
    </row>
    <row r="7" spans="1:13" ht="15.75" thickBot="1" x14ac:dyDescent="0.3">
      <c r="A7" s="112"/>
      <c r="B7" s="113"/>
      <c r="C7" s="113"/>
      <c r="D7" s="112"/>
      <c r="E7" s="113"/>
      <c r="F7" s="113"/>
      <c r="G7" s="114"/>
      <c r="H7" s="114"/>
      <c r="I7" s="114"/>
      <c r="J7" s="114"/>
      <c r="K7" s="115"/>
      <c r="L7" s="117">
        <f>B5*$D$34</f>
        <v>8.6837606837606831</v>
      </c>
      <c r="M7" s="117" t="s">
        <v>198</v>
      </c>
    </row>
    <row r="8" spans="1:13" x14ac:dyDescent="0.25">
      <c r="A8" s="118" t="s">
        <v>176</v>
      </c>
      <c r="B8" s="119">
        <v>16</v>
      </c>
      <c r="C8" s="119">
        <v>4</v>
      </c>
      <c r="D8" s="118"/>
      <c r="E8" s="119"/>
      <c r="F8" s="119"/>
      <c r="G8" s="120">
        <v>0</v>
      </c>
      <c r="H8" s="120">
        <v>0.01</v>
      </c>
      <c r="I8" s="120">
        <v>0.03</v>
      </c>
      <c r="J8" s="120">
        <v>0.06</v>
      </c>
      <c r="K8" s="121">
        <v>0.06</v>
      </c>
      <c r="L8" s="111">
        <f>B8*$D$33</f>
        <v>4.2393162393162394</v>
      </c>
      <c r="M8" s="111" t="s">
        <v>196</v>
      </c>
    </row>
    <row r="9" spans="1:13" x14ac:dyDescent="0.25">
      <c r="A9" s="99"/>
      <c r="B9" s="100"/>
      <c r="C9" s="100"/>
      <c r="D9" s="99"/>
      <c r="E9" s="100"/>
      <c r="F9" s="100"/>
      <c r="G9" s="122">
        <v>0</v>
      </c>
      <c r="H9" s="122">
        <v>1</v>
      </c>
      <c r="I9" s="122">
        <v>2</v>
      </c>
      <c r="J9" s="122">
        <v>3</v>
      </c>
      <c r="K9" s="123">
        <v>4</v>
      </c>
      <c r="L9" s="116">
        <f>B8*$D$34</f>
        <v>8.6837606837606831</v>
      </c>
      <c r="M9" s="116" t="s">
        <v>197</v>
      </c>
    </row>
    <row r="10" spans="1:13" ht="15.75" thickBot="1" x14ac:dyDescent="0.3">
      <c r="A10" s="124"/>
      <c r="B10" s="125"/>
      <c r="C10" s="125"/>
      <c r="D10" s="124"/>
      <c r="E10" s="125"/>
      <c r="F10" s="125"/>
      <c r="G10" s="126"/>
      <c r="H10" s="126"/>
      <c r="I10" s="126"/>
      <c r="J10" s="126"/>
      <c r="K10" s="127"/>
      <c r="L10" s="117">
        <f>B8*$D$34</f>
        <v>8.6837606837606831</v>
      </c>
      <c r="M10" s="117" t="s">
        <v>198</v>
      </c>
    </row>
    <row r="11" spans="1:13" x14ac:dyDescent="0.25">
      <c r="A11" s="107" t="s">
        <v>199</v>
      </c>
      <c r="B11" s="108">
        <v>16</v>
      </c>
      <c r="C11" s="108">
        <v>4</v>
      </c>
      <c r="D11" s="107"/>
      <c r="E11" s="108"/>
      <c r="F11" s="108"/>
      <c r="G11" s="109">
        <v>0</v>
      </c>
      <c r="H11" s="109">
        <v>0.01</v>
      </c>
      <c r="I11" s="109">
        <v>0.03</v>
      </c>
      <c r="J11" s="109">
        <v>0.06</v>
      </c>
      <c r="K11" s="110">
        <v>0.06</v>
      </c>
      <c r="L11" s="111">
        <f>B11*$D$33</f>
        <v>4.2393162393162394</v>
      </c>
      <c r="M11" s="111" t="s">
        <v>196</v>
      </c>
    </row>
    <row r="12" spans="1:13" x14ac:dyDescent="0.25">
      <c r="A12" s="112"/>
      <c r="B12" s="113"/>
      <c r="C12" s="113"/>
      <c r="D12" s="112"/>
      <c r="E12" s="113"/>
      <c r="F12" s="113"/>
      <c r="G12" s="114">
        <v>0</v>
      </c>
      <c r="H12" s="114">
        <v>1</v>
      </c>
      <c r="I12" s="114">
        <v>2</v>
      </c>
      <c r="J12" s="114">
        <v>3</v>
      </c>
      <c r="K12" s="115">
        <v>4</v>
      </c>
      <c r="L12" s="116">
        <f>B11*$D$34</f>
        <v>8.6837606837606831</v>
      </c>
      <c r="M12" s="116" t="s">
        <v>197</v>
      </c>
    </row>
    <row r="13" spans="1:13" ht="15.75" thickBot="1" x14ac:dyDescent="0.3">
      <c r="A13" s="128"/>
      <c r="B13" s="129"/>
      <c r="C13" s="129"/>
      <c r="D13" s="128"/>
      <c r="E13" s="129"/>
      <c r="F13" s="129"/>
      <c r="G13" s="130"/>
      <c r="H13" s="130"/>
      <c r="I13" s="130"/>
      <c r="J13" s="130"/>
      <c r="K13" s="131"/>
      <c r="L13" s="117">
        <f>B11*$D$34</f>
        <v>8.6837606837606831</v>
      </c>
      <c r="M13" s="117" t="s">
        <v>198</v>
      </c>
    </row>
    <row r="14" spans="1:13" x14ac:dyDescent="0.25">
      <c r="A14" s="118" t="s">
        <v>200</v>
      </c>
      <c r="B14" s="119">
        <v>16</v>
      </c>
      <c r="C14" s="119">
        <v>4</v>
      </c>
      <c r="D14" s="118"/>
      <c r="E14" s="120">
        <v>0.75</v>
      </c>
      <c r="F14" s="120">
        <v>0.7</v>
      </c>
      <c r="G14" s="120">
        <v>0.65</v>
      </c>
      <c r="H14" s="120">
        <v>0.6</v>
      </c>
      <c r="I14" s="120">
        <v>0.55000000000000004</v>
      </c>
      <c r="J14" s="120">
        <v>0.5</v>
      </c>
      <c r="K14" s="121" t="s">
        <v>201</v>
      </c>
      <c r="L14" s="111">
        <f>B14*$D$33</f>
        <v>4.2393162393162394</v>
      </c>
      <c r="M14" s="111" t="s">
        <v>196</v>
      </c>
    </row>
    <row r="15" spans="1:13" x14ac:dyDescent="0.25">
      <c r="A15" s="99"/>
      <c r="B15" s="100"/>
      <c r="C15" s="100"/>
      <c r="D15" s="99"/>
      <c r="E15" s="100"/>
      <c r="F15" s="100"/>
      <c r="G15" s="122"/>
      <c r="H15" s="122"/>
      <c r="I15" s="122"/>
      <c r="J15" s="122"/>
      <c r="K15" s="123"/>
      <c r="L15" s="116">
        <f>B14*$D$34</f>
        <v>8.6837606837606831</v>
      </c>
      <c r="M15" s="116" t="s">
        <v>197</v>
      </c>
    </row>
    <row r="16" spans="1:13" ht="15.75" thickBot="1" x14ac:dyDescent="0.3">
      <c r="A16" s="124"/>
      <c r="B16" s="125"/>
      <c r="C16" s="125"/>
      <c r="D16" s="124"/>
      <c r="E16" s="125">
        <v>-1</v>
      </c>
      <c r="F16" s="125">
        <v>-0.5</v>
      </c>
      <c r="G16" s="126">
        <v>0</v>
      </c>
      <c r="H16" s="126">
        <v>1</v>
      </c>
      <c r="I16" s="126">
        <v>2</v>
      </c>
      <c r="J16" s="126">
        <v>3</v>
      </c>
      <c r="K16" s="127">
        <v>4</v>
      </c>
      <c r="L16" s="117">
        <f>B14*$D$34</f>
        <v>8.6837606837606831</v>
      </c>
      <c r="M16" s="117" t="s">
        <v>198</v>
      </c>
    </row>
    <row r="17" spans="1:13" x14ac:dyDescent="0.25">
      <c r="A17" s="107" t="s">
        <v>167</v>
      </c>
      <c r="B17" s="108">
        <v>26</v>
      </c>
      <c r="C17" s="108">
        <v>6.5</v>
      </c>
      <c r="D17" s="107"/>
      <c r="E17" s="109">
        <v>-0.3</v>
      </c>
      <c r="F17" s="109">
        <v>-0.15</v>
      </c>
      <c r="G17" s="109">
        <v>-0.05</v>
      </c>
      <c r="H17" s="109">
        <v>0.05</v>
      </c>
      <c r="I17" s="109">
        <v>0.15</v>
      </c>
      <c r="J17" s="109">
        <v>0.25</v>
      </c>
      <c r="K17" s="110">
        <v>0.25</v>
      </c>
      <c r="L17" s="111">
        <f>B17*$D$33</f>
        <v>6.8888888888888893</v>
      </c>
      <c r="M17" s="111" t="s">
        <v>196</v>
      </c>
    </row>
    <row r="18" spans="1:13" x14ac:dyDescent="0.25">
      <c r="A18" s="112"/>
      <c r="B18" s="113"/>
      <c r="C18" s="113"/>
      <c r="D18" s="112"/>
      <c r="E18" s="113"/>
      <c r="F18" s="113"/>
      <c r="G18" s="114"/>
      <c r="H18" s="114"/>
      <c r="I18" s="114"/>
      <c r="J18" s="114"/>
      <c r="K18" s="115"/>
      <c r="L18" s="116">
        <f>B17*$D$34</f>
        <v>14.111111111111111</v>
      </c>
      <c r="M18" s="116" t="s">
        <v>197</v>
      </c>
    </row>
    <row r="19" spans="1:13" ht="15.75" thickBot="1" x14ac:dyDescent="0.3">
      <c r="A19" s="112"/>
      <c r="B19" s="113"/>
      <c r="C19" s="113"/>
      <c r="D19" s="112"/>
      <c r="E19" s="113">
        <v>-3</v>
      </c>
      <c r="F19" s="113">
        <v>-2</v>
      </c>
      <c r="G19" s="114">
        <v>0</v>
      </c>
      <c r="H19" s="114">
        <v>1</v>
      </c>
      <c r="I19" s="114">
        <v>2</v>
      </c>
      <c r="J19" s="114">
        <v>3</v>
      </c>
      <c r="K19" s="115">
        <v>4</v>
      </c>
      <c r="L19" s="117">
        <f>B17*$D$34</f>
        <v>14.111111111111111</v>
      </c>
      <c r="M19" s="117" t="s">
        <v>198</v>
      </c>
    </row>
    <row r="20" spans="1:13" x14ac:dyDescent="0.25">
      <c r="A20" s="132" t="s">
        <v>165</v>
      </c>
      <c r="B20" s="119">
        <v>72</v>
      </c>
      <c r="C20" s="119">
        <v>18</v>
      </c>
      <c r="D20" s="133"/>
      <c r="E20" s="134">
        <v>0.25</v>
      </c>
      <c r="F20" s="134">
        <v>0.5</v>
      </c>
      <c r="G20" s="135">
        <v>0.75</v>
      </c>
      <c r="H20" s="135">
        <v>1</v>
      </c>
      <c r="I20" s="135">
        <v>1.5</v>
      </c>
      <c r="J20" s="135">
        <v>2</v>
      </c>
      <c r="K20" s="136">
        <v>2</v>
      </c>
      <c r="L20" s="111">
        <f>B20*$D$33</f>
        <v>19.076923076923077</v>
      </c>
      <c r="M20" s="111" t="s">
        <v>196</v>
      </c>
    </row>
    <row r="21" spans="1:13" x14ac:dyDescent="0.25">
      <c r="A21" s="99"/>
      <c r="B21" s="100"/>
      <c r="C21" s="100"/>
      <c r="D21" s="99"/>
      <c r="E21" s="100">
        <v>-1.5</v>
      </c>
      <c r="F21" s="100">
        <v>-0.5</v>
      </c>
      <c r="G21" s="122">
        <v>0</v>
      </c>
      <c r="H21" s="122">
        <v>1</v>
      </c>
      <c r="I21" s="122">
        <v>2</v>
      </c>
      <c r="J21" s="122">
        <v>3</v>
      </c>
      <c r="K21" s="123">
        <v>4</v>
      </c>
      <c r="L21" s="116">
        <f>B20*$D$34</f>
        <v>39.076923076923073</v>
      </c>
      <c r="M21" s="116" t="s">
        <v>197</v>
      </c>
    </row>
    <row r="22" spans="1:13" ht="15.75" thickBot="1" x14ac:dyDescent="0.3">
      <c r="A22" s="124"/>
      <c r="B22" s="125"/>
      <c r="C22" s="125"/>
      <c r="D22" s="124"/>
      <c r="E22" s="125"/>
      <c r="F22" s="125"/>
      <c r="G22" s="126"/>
      <c r="H22" s="126"/>
      <c r="I22" s="126"/>
      <c r="J22" s="126"/>
      <c r="K22" s="127"/>
      <c r="L22" s="117">
        <f>B20*$D$34</f>
        <v>39.076923076923073</v>
      </c>
      <c r="M22" s="117" t="s">
        <v>198</v>
      </c>
    </row>
    <row r="23" spans="1:13" x14ac:dyDescent="0.25">
      <c r="A23" s="112" t="s">
        <v>170</v>
      </c>
      <c r="B23" s="113">
        <v>72</v>
      </c>
      <c r="C23" s="113">
        <v>18</v>
      </c>
      <c r="D23" s="112"/>
      <c r="E23" s="137">
        <v>-0.3</v>
      </c>
      <c r="F23" s="137">
        <v>-0.15</v>
      </c>
      <c r="G23" s="137">
        <v>0</v>
      </c>
      <c r="H23" s="137">
        <v>0.05</v>
      </c>
      <c r="I23" s="137">
        <v>0.15</v>
      </c>
      <c r="J23" s="137">
        <v>0.3</v>
      </c>
      <c r="K23" s="138">
        <v>0.3</v>
      </c>
      <c r="L23" s="111">
        <f>B23*$D$33</f>
        <v>19.076923076923077</v>
      </c>
      <c r="M23" s="111" t="s">
        <v>196</v>
      </c>
    </row>
    <row r="24" spans="1:13" x14ac:dyDescent="0.25">
      <c r="A24" s="112"/>
      <c r="B24" s="113"/>
      <c r="C24" s="113"/>
      <c r="D24" s="112"/>
      <c r="E24" s="113">
        <v>-2.5</v>
      </c>
      <c r="F24" s="113">
        <v>-1</v>
      </c>
      <c r="G24" s="114">
        <v>0</v>
      </c>
      <c r="H24" s="114">
        <v>1</v>
      </c>
      <c r="I24" s="114">
        <v>2</v>
      </c>
      <c r="J24" s="114">
        <v>3</v>
      </c>
      <c r="K24" s="115">
        <v>4</v>
      </c>
      <c r="L24" s="116">
        <f>B23*$D$34</f>
        <v>39.076923076923073</v>
      </c>
      <c r="M24" s="116" t="s">
        <v>197</v>
      </c>
    </row>
    <row r="25" spans="1:13" ht="15.75" thickBot="1" x14ac:dyDescent="0.3">
      <c r="A25" s="112"/>
      <c r="B25" s="113"/>
      <c r="C25" s="113"/>
      <c r="D25" s="112"/>
      <c r="E25" s="113"/>
      <c r="F25" s="113"/>
      <c r="G25" s="114"/>
      <c r="H25" s="114"/>
      <c r="I25" s="114"/>
      <c r="J25" s="114"/>
      <c r="K25" s="115"/>
      <c r="L25" s="117">
        <f>B23*$D$34</f>
        <v>39.076923076923073</v>
      </c>
      <c r="M25" s="117" t="s">
        <v>198</v>
      </c>
    </row>
    <row r="26" spans="1:13" x14ac:dyDescent="0.25">
      <c r="A26" s="139" t="s">
        <v>188</v>
      </c>
      <c r="B26" s="140"/>
      <c r="C26" s="140"/>
      <c r="D26" s="139"/>
      <c r="E26" s="140"/>
      <c r="F26" s="140"/>
      <c r="G26" s="141"/>
      <c r="H26" s="141"/>
      <c r="I26" s="141"/>
      <c r="J26" s="141"/>
      <c r="K26" s="142"/>
      <c r="L26" s="111">
        <f>B26*$D$33</f>
        <v>0</v>
      </c>
      <c r="M26" s="111" t="s">
        <v>196</v>
      </c>
    </row>
    <row r="27" spans="1:13" x14ac:dyDescent="0.25">
      <c r="A27" s="143"/>
      <c r="B27" s="144"/>
      <c r="C27" s="144"/>
      <c r="D27" s="143"/>
      <c r="E27" s="144"/>
      <c r="F27" s="144"/>
      <c r="G27" s="145"/>
      <c r="H27" s="145"/>
      <c r="I27" s="145"/>
      <c r="J27" s="145"/>
      <c r="K27" s="146"/>
      <c r="L27" s="116">
        <f>B26*$D$34</f>
        <v>0</v>
      </c>
      <c r="M27" s="116" t="s">
        <v>197</v>
      </c>
    </row>
    <row r="28" spans="1:13" ht="15.75" thickBot="1" x14ac:dyDescent="0.3">
      <c r="A28" s="147"/>
      <c r="B28" s="148"/>
      <c r="C28" s="148"/>
      <c r="D28" s="147"/>
      <c r="E28" s="148"/>
      <c r="F28" s="148"/>
      <c r="G28" s="149"/>
      <c r="H28" s="149"/>
      <c r="I28" s="149"/>
      <c r="J28" s="149"/>
      <c r="K28" s="150"/>
      <c r="L28" s="117">
        <f>B26*$D$34</f>
        <v>0</v>
      </c>
      <c r="M28" s="117" t="s">
        <v>198</v>
      </c>
    </row>
    <row r="29" spans="1:13" ht="15.75" thickBot="1" x14ac:dyDescent="0.3">
      <c r="A29" s="151" t="s">
        <v>202</v>
      </c>
      <c r="B29" s="152"/>
      <c r="C29" s="152"/>
      <c r="D29" s="153" t="s">
        <v>203</v>
      </c>
      <c r="E29" s="154"/>
      <c r="F29" s="154" t="s">
        <v>204</v>
      </c>
      <c r="G29" s="154" t="s">
        <v>204</v>
      </c>
      <c r="H29" s="154" t="s">
        <v>204</v>
      </c>
      <c r="I29" s="154" t="s">
        <v>203</v>
      </c>
      <c r="J29" s="154" t="s">
        <v>203</v>
      </c>
      <c r="K29" s="155" t="s">
        <v>204</v>
      </c>
      <c r="L29" s="101"/>
      <c r="M29" s="102"/>
    </row>
    <row r="30" spans="1:13" x14ac:dyDescent="0.25">
      <c r="A30" s="99"/>
      <c r="B30" s="100"/>
      <c r="C30" s="100"/>
      <c r="D30" s="100"/>
      <c r="E30" s="100"/>
      <c r="F30" s="100"/>
      <c r="G30" s="100"/>
      <c r="H30" s="100"/>
      <c r="I30" s="100"/>
      <c r="J30" s="100"/>
      <c r="K30" s="100"/>
      <c r="L30" s="101"/>
      <c r="M30" s="102"/>
    </row>
    <row r="31" spans="1:13" x14ac:dyDescent="0.25">
      <c r="A31" s="156" t="s">
        <v>205</v>
      </c>
      <c r="B31" s="157">
        <f>SUM(B5:B24)</f>
        <v>234</v>
      </c>
      <c r="C31" s="100"/>
      <c r="D31" s="100"/>
      <c r="E31" s="100"/>
      <c r="F31" s="100"/>
      <c r="G31" s="100"/>
      <c r="H31" s="100"/>
      <c r="I31" s="100"/>
      <c r="J31" s="100"/>
      <c r="K31" s="100"/>
      <c r="L31" s="101"/>
      <c r="M31" s="102"/>
    </row>
    <row r="32" spans="1:13" ht="15.75" thickBot="1" x14ac:dyDescent="0.3">
      <c r="A32" s="99"/>
      <c r="B32" s="100"/>
      <c r="C32" s="100"/>
      <c r="D32" s="100"/>
      <c r="E32" s="100"/>
      <c r="F32" s="100"/>
      <c r="G32" s="100"/>
      <c r="H32" s="100"/>
      <c r="I32" s="100"/>
      <c r="J32" s="100"/>
      <c r="K32" s="100"/>
      <c r="L32" s="101"/>
      <c r="M32" s="102"/>
    </row>
    <row r="33" spans="1:13" x14ac:dyDescent="0.25">
      <c r="A33" s="118" t="s">
        <v>206</v>
      </c>
      <c r="B33" s="158" t="s">
        <v>207</v>
      </c>
      <c r="C33" s="119">
        <v>62</v>
      </c>
      <c r="D33" s="159">
        <f>SUM(C33/$B$31)</f>
        <v>0.26495726495726496</v>
      </c>
      <c r="E33" s="159">
        <v>0.27083333333333331</v>
      </c>
      <c r="F33" s="160"/>
      <c r="G33" s="119" t="s">
        <v>196</v>
      </c>
      <c r="H33" s="119"/>
      <c r="I33" s="161"/>
      <c r="J33" s="100"/>
      <c r="K33" s="100"/>
      <c r="L33" s="101"/>
      <c r="M33" s="102"/>
    </row>
    <row r="34" spans="1:13" x14ac:dyDescent="0.25">
      <c r="A34" s="99"/>
      <c r="B34" s="122" t="s">
        <v>208</v>
      </c>
      <c r="C34" s="100">
        <v>127</v>
      </c>
      <c r="D34" s="162">
        <f>SUM(C34/$B$31)</f>
        <v>0.54273504273504269</v>
      </c>
      <c r="E34" s="162">
        <v>0.54166666666666663</v>
      </c>
      <c r="F34" s="163"/>
      <c r="G34" s="100" t="s">
        <v>197</v>
      </c>
      <c r="H34" s="100"/>
      <c r="I34" s="164"/>
      <c r="J34" s="100"/>
      <c r="K34" s="100"/>
      <c r="L34" s="101"/>
      <c r="M34" s="102"/>
    </row>
    <row r="35" spans="1:13" ht="15.75" thickBot="1" x14ac:dyDescent="0.3">
      <c r="A35" s="124"/>
      <c r="B35" s="126" t="s">
        <v>209</v>
      </c>
      <c r="C35" s="125">
        <v>127</v>
      </c>
      <c r="D35" s="165">
        <f>SUM(C35/$B$31)</f>
        <v>0.54273504273504269</v>
      </c>
      <c r="E35" s="165">
        <v>0.54166666666666663</v>
      </c>
      <c r="F35" s="166"/>
      <c r="G35" s="125" t="s">
        <v>198</v>
      </c>
      <c r="H35" s="125"/>
      <c r="I35" s="167"/>
      <c r="J35" s="100"/>
      <c r="K35" s="100"/>
      <c r="L35" s="101"/>
      <c r="M35" s="102"/>
    </row>
    <row r="36" spans="1:13" ht="15.75" thickBot="1" x14ac:dyDescent="0.3">
      <c r="A36" s="124"/>
      <c r="B36" s="125"/>
      <c r="C36" s="125"/>
      <c r="D36" s="125"/>
      <c r="E36" s="125"/>
      <c r="F36" s="125"/>
      <c r="G36" s="125"/>
      <c r="H36" s="125"/>
      <c r="I36" s="125"/>
      <c r="J36" s="125"/>
      <c r="K36" s="125"/>
      <c r="L36" s="168"/>
      <c r="M36" s="169"/>
    </row>
  </sheetData>
  <sheetProtection sheet="1" objects="1" scenarios="1"/>
  <mergeCells count="2">
    <mergeCell ref="A1:M2"/>
    <mergeCell ref="D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J51010"/>
  <sheetViews>
    <sheetView showGridLines="0" zoomScaleNormal="90" workbookViewId="0">
      <selection activeCell="D27" sqref="D27"/>
    </sheetView>
  </sheetViews>
  <sheetFormatPr baseColWidth="10" defaultColWidth="9.140625" defaultRowHeight="12.75" x14ac:dyDescent="0.2"/>
  <cols>
    <col min="1" max="1" width="14.28515625" style="1" customWidth="1"/>
    <col min="2" max="2" width="38.42578125" style="1" customWidth="1"/>
    <col min="3" max="3" width="9.140625" style="5" customWidth="1"/>
    <col min="4" max="4" width="13.5703125" style="4" customWidth="1"/>
    <col min="5" max="5" width="13.140625" style="4" customWidth="1"/>
    <col min="6" max="8" width="14.42578125" style="4" customWidth="1"/>
    <col min="9" max="16384" width="9.140625" style="1"/>
  </cols>
  <sheetData>
    <row r="1" spans="1:8" s="9" customFormat="1" ht="15.75" x14ac:dyDescent="0.25">
      <c r="A1" s="6" t="s">
        <v>212</v>
      </c>
      <c r="B1" s="7"/>
      <c r="C1" s="8"/>
      <c r="D1" s="8"/>
      <c r="E1" s="8"/>
      <c r="F1" s="8"/>
      <c r="G1" s="8"/>
      <c r="H1" s="8"/>
    </row>
    <row r="2" spans="1:8" s="9" customFormat="1" ht="15.75" x14ac:dyDescent="0.25">
      <c r="A2" s="6" t="s">
        <v>211</v>
      </c>
      <c r="B2" s="10"/>
      <c r="C2" s="175" t="s">
        <v>215</v>
      </c>
      <c r="D2" s="175"/>
      <c r="E2" s="175"/>
      <c r="F2" s="175"/>
      <c r="G2" s="175"/>
      <c r="H2" s="175"/>
    </row>
    <row r="3" spans="1:8" s="9" customFormat="1" ht="15.75" x14ac:dyDescent="0.25">
      <c r="B3" s="10"/>
      <c r="C3" s="8"/>
      <c r="D3" s="8"/>
      <c r="E3" s="8"/>
      <c r="F3" s="8"/>
      <c r="G3" s="8"/>
      <c r="H3" s="8"/>
    </row>
    <row r="4" spans="1:8" s="9" customFormat="1" ht="15.75" x14ac:dyDescent="0.25">
      <c r="B4" s="6" t="s">
        <v>15</v>
      </c>
      <c r="C4" s="7"/>
      <c r="D4" s="8"/>
      <c r="E4" s="11" t="s">
        <v>78</v>
      </c>
      <c r="F4" s="8"/>
      <c r="G4" s="8"/>
      <c r="H4" s="27" t="s">
        <v>77</v>
      </c>
    </row>
    <row r="5" spans="1:8" x14ac:dyDescent="0.2">
      <c r="A5" s="16" t="s">
        <v>135</v>
      </c>
      <c r="B5" s="16" t="s">
        <v>16</v>
      </c>
      <c r="C5" s="17" t="s">
        <v>79</v>
      </c>
      <c r="D5" s="18" t="s">
        <v>218</v>
      </c>
      <c r="E5" s="18" t="s">
        <v>219</v>
      </c>
      <c r="F5" s="18" t="s">
        <v>216</v>
      </c>
      <c r="G5" s="2"/>
      <c r="H5" s="18" t="s">
        <v>214</v>
      </c>
    </row>
    <row r="6" spans="1:8" x14ac:dyDescent="0.2">
      <c r="A6" s="19" t="s">
        <v>113</v>
      </c>
      <c r="B6" s="19" t="s">
        <v>24</v>
      </c>
      <c r="C6" s="20"/>
      <c r="D6" s="39"/>
      <c r="E6" s="39"/>
      <c r="F6" s="39"/>
      <c r="G6" s="2"/>
      <c r="H6" s="39"/>
    </row>
    <row r="7" spans="1:8" x14ac:dyDescent="0.2">
      <c r="A7" s="19" t="s">
        <v>114</v>
      </c>
      <c r="B7" s="19" t="s">
        <v>41</v>
      </c>
      <c r="C7" s="20"/>
      <c r="D7" s="39"/>
      <c r="E7" s="39"/>
      <c r="F7" s="39"/>
      <c r="H7" s="39"/>
    </row>
    <row r="8" spans="1:8" x14ac:dyDescent="0.2">
      <c r="A8" s="19" t="s">
        <v>115</v>
      </c>
      <c r="B8" s="19" t="s">
        <v>42</v>
      </c>
      <c r="C8" s="20"/>
      <c r="D8" s="39"/>
      <c r="E8" s="39"/>
      <c r="F8" s="39"/>
      <c r="H8" s="39"/>
    </row>
    <row r="9" spans="1:8" x14ac:dyDescent="0.2">
      <c r="A9" s="19" t="s">
        <v>116</v>
      </c>
      <c r="B9" s="19" t="s">
        <v>25</v>
      </c>
      <c r="C9" s="20"/>
      <c r="D9" s="39"/>
      <c r="E9" s="39"/>
      <c r="F9" s="39"/>
      <c r="H9" s="39"/>
    </row>
    <row r="10" spans="1:8" x14ac:dyDescent="0.2">
      <c r="A10" s="173" t="s">
        <v>17</v>
      </c>
      <c r="B10" s="174"/>
      <c r="C10" s="21"/>
      <c r="D10" s="31">
        <f>SUM(D6:D9)</f>
        <v>0</v>
      </c>
      <c r="E10" s="31">
        <f>SUM(E6:E9)</f>
        <v>0</v>
      </c>
      <c r="F10" s="31">
        <f>SUM(F6:F9)</f>
        <v>0</v>
      </c>
      <c r="G10" s="3"/>
      <c r="H10" s="31">
        <f>SUM(H6:H9)</f>
        <v>0</v>
      </c>
    </row>
    <row r="11" spans="1:8" x14ac:dyDescent="0.2">
      <c r="A11" s="19" t="s">
        <v>117</v>
      </c>
      <c r="B11" s="19" t="s">
        <v>28</v>
      </c>
      <c r="C11" s="22">
        <v>1</v>
      </c>
      <c r="D11" s="30"/>
      <c r="E11" s="30"/>
      <c r="F11" s="30"/>
      <c r="G11" s="3"/>
      <c r="H11" s="39"/>
    </row>
    <row r="12" spans="1:8" x14ac:dyDescent="0.2">
      <c r="A12" s="19" t="s">
        <v>118</v>
      </c>
      <c r="B12" s="19" t="s">
        <v>29</v>
      </c>
      <c r="C12" s="22">
        <v>2</v>
      </c>
      <c r="D12" s="30"/>
      <c r="E12" s="30"/>
      <c r="F12" s="30"/>
      <c r="G12" s="3"/>
      <c r="H12" s="39"/>
    </row>
    <row r="13" spans="1:8" x14ac:dyDescent="0.2">
      <c r="A13" s="19" t="s">
        <v>119</v>
      </c>
      <c r="B13" s="19" t="s">
        <v>43</v>
      </c>
      <c r="C13" s="22"/>
      <c r="D13" s="30"/>
      <c r="E13" s="30"/>
      <c r="F13" s="30"/>
      <c r="G13" s="3"/>
      <c r="H13" s="39"/>
    </row>
    <row r="14" spans="1:8" x14ac:dyDescent="0.2">
      <c r="A14" s="19" t="s">
        <v>120</v>
      </c>
      <c r="B14" s="19" t="s">
        <v>44</v>
      </c>
      <c r="C14" s="22">
        <v>3</v>
      </c>
      <c r="D14" s="30"/>
      <c r="E14" s="30"/>
      <c r="F14" s="30"/>
      <c r="G14" s="3"/>
      <c r="H14" s="39"/>
    </row>
    <row r="15" spans="1:8" x14ac:dyDescent="0.2">
      <c r="A15" s="19" t="s">
        <v>121</v>
      </c>
      <c r="B15" s="19" t="s">
        <v>27</v>
      </c>
      <c r="C15" s="22"/>
      <c r="D15" s="30"/>
      <c r="E15" s="30"/>
      <c r="F15" s="30"/>
      <c r="G15" s="3"/>
      <c r="H15" s="39"/>
    </row>
    <row r="16" spans="1:8" x14ac:dyDescent="0.2">
      <c r="A16" s="19" t="s">
        <v>122</v>
      </c>
      <c r="B16" s="19" t="s">
        <v>26</v>
      </c>
      <c r="C16" s="22">
        <v>4</v>
      </c>
      <c r="D16" s="30"/>
      <c r="E16" s="30"/>
      <c r="F16" s="30"/>
      <c r="G16" s="3"/>
      <c r="H16" s="39"/>
    </row>
    <row r="17" spans="1:8" x14ac:dyDescent="0.2">
      <c r="A17" s="173" t="s">
        <v>18</v>
      </c>
      <c r="B17" s="174"/>
      <c r="C17" s="21"/>
      <c r="D17" s="31">
        <f>SUM(D11:D16)</f>
        <v>0</v>
      </c>
      <c r="E17" s="31">
        <f>SUM(E11:E16)</f>
        <v>0</v>
      </c>
      <c r="F17" s="31">
        <f>SUM(F11:F16)</f>
        <v>0</v>
      </c>
      <c r="G17" s="3"/>
      <c r="H17" s="31">
        <f>SUM(H11:H16)</f>
        <v>0</v>
      </c>
    </row>
    <row r="18" spans="1:8" x14ac:dyDescent="0.2">
      <c r="A18" s="173" t="s">
        <v>19</v>
      </c>
      <c r="B18" s="174"/>
      <c r="C18" s="21"/>
      <c r="D18" s="31">
        <f>SUM(D10+D17)</f>
        <v>0</v>
      </c>
      <c r="E18" s="31">
        <f>SUM(E10+E17)</f>
        <v>0</v>
      </c>
      <c r="F18" s="31">
        <f>SUM(F10+F17)</f>
        <v>0</v>
      </c>
      <c r="G18" s="3"/>
      <c r="H18" s="31">
        <f>SUM(H10+H17)</f>
        <v>0</v>
      </c>
    </row>
    <row r="19" spans="1:8" x14ac:dyDescent="0.2">
      <c r="A19" s="178" t="s">
        <v>20</v>
      </c>
      <c r="B19" s="179"/>
      <c r="C19" s="17"/>
      <c r="D19" s="32"/>
      <c r="E19" s="33"/>
      <c r="F19" s="32"/>
      <c r="G19" s="2"/>
      <c r="H19" s="32"/>
    </row>
    <row r="20" spans="1:8" x14ac:dyDescent="0.2">
      <c r="A20" s="19" t="s">
        <v>123</v>
      </c>
      <c r="B20" s="19" t="s">
        <v>30</v>
      </c>
      <c r="C20" s="22"/>
      <c r="D20" s="30"/>
      <c r="E20" s="34"/>
      <c r="F20" s="30"/>
      <c r="H20" s="30"/>
    </row>
    <row r="21" spans="1:8" x14ac:dyDescent="0.2">
      <c r="A21" s="19" t="s">
        <v>124</v>
      </c>
      <c r="B21" s="19" t="s">
        <v>45</v>
      </c>
      <c r="C21" s="22"/>
      <c r="D21" s="30"/>
      <c r="E21" s="34"/>
      <c r="F21" s="30"/>
      <c r="H21" s="39"/>
    </row>
    <row r="22" spans="1:8" x14ac:dyDescent="0.2">
      <c r="A22" s="173" t="s">
        <v>21</v>
      </c>
      <c r="B22" s="174" t="s">
        <v>21</v>
      </c>
      <c r="C22" s="21"/>
      <c r="D22" s="31">
        <f>SUM(D20:D21)</f>
        <v>0</v>
      </c>
      <c r="E22" s="31">
        <f>SUM(E20:E21)</f>
        <v>0</v>
      </c>
      <c r="F22" s="31">
        <f>SUM(F20:F21)</f>
        <v>0</v>
      </c>
      <c r="G22" s="3"/>
      <c r="H22" s="31">
        <f>SUM(H20:H21)</f>
        <v>0</v>
      </c>
    </row>
    <row r="23" spans="1:8" x14ac:dyDescent="0.2">
      <c r="A23" s="19" t="s">
        <v>125</v>
      </c>
      <c r="B23" s="19" t="s">
        <v>31</v>
      </c>
      <c r="C23" s="22">
        <v>5</v>
      </c>
      <c r="D23" s="35"/>
      <c r="E23" s="35"/>
      <c r="F23" s="35"/>
      <c r="G23" s="3"/>
      <c r="H23" s="35"/>
    </row>
    <row r="24" spans="1:8" x14ac:dyDescent="0.2">
      <c r="A24" s="19" t="s">
        <v>126</v>
      </c>
      <c r="B24" s="19" t="s">
        <v>33</v>
      </c>
      <c r="C24" s="22">
        <v>6</v>
      </c>
      <c r="D24" s="30"/>
      <c r="E24" s="30"/>
      <c r="F24" s="30"/>
      <c r="H24" s="39"/>
    </row>
    <row r="25" spans="1:8" x14ac:dyDescent="0.2">
      <c r="A25" s="173" t="s">
        <v>136</v>
      </c>
      <c r="B25" s="174" t="s">
        <v>46</v>
      </c>
      <c r="C25" s="21"/>
      <c r="D25" s="31">
        <f>SUM(D23:D24)</f>
        <v>0</v>
      </c>
      <c r="E25" s="31">
        <f>SUM(E23:E24)</f>
        <v>0</v>
      </c>
      <c r="F25" s="31">
        <f>SUM(F23:F24)</f>
        <v>0</v>
      </c>
      <c r="H25" s="31">
        <f>SUM(H23:H24)</f>
        <v>0</v>
      </c>
    </row>
    <row r="26" spans="1:8" x14ac:dyDescent="0.2">
      <c r="A26" s="19" t="s">
        <v>127</v>
      </c>
      <c r="B26" s="19" t="s">
        <v>47</v>
      </c>
      <c r="C26" s="22">
        <v>7</v>
      </c>
      <c r="D26" s="30"/>
      <c r="E26" s="30"/>
      <c r="F26" s="30"/>
      <c r="H26" s="30"/>
    </row>
    <row r="27" spans="1:8" x14ac:dyDescent="0.2">
      <c r="A27" s="19" t="s">
        <v>128</v>
      </c>
      <c r="B27" s="19" t="s">
        <v>32</v>
      </c>
      <c r="C27" s="22"/>
      <c r="D27" s="30"/>
      <c r="E27" s="30"/>
      <c r="F27" s="30"/>
      <c r="H27" s="30"/>
    </row>
    <row r="28" spans="1:8" x14ac:dyDescent="0.2">
      <c r="A28" s="19" t="s">
        <v>128</v>
      </c>
      <c r="B28" s="19" t="s">
        <v>34</v>
      </c>
      <c r="C28" s="22"/>
      <c r="D28" s="30"/>
      <c r="E28" s="30"/>
      <c r="F28" s="30"/>
      <c r="H28" s="30"/>
    </row>
    <row r="29" spans="1:8" x14ac:dyDescent="0.2">
      <c r="A29" s="19" t="s">
        <v>129</v>
      </c>
      <c r="B29" s="19" t="s">
        <v>4</v>
      </c>
      <c r="C29" s="22"/>
      <c r="D29" s="30"/>
      <c r="E29" s="30"/>
      <c r="F29" s="30"/>
      <c r="H29" s="39"/>
    </row>
    <row r="30" spans="1:8" x14ac:dyDescent="0.2">
      <c r="A30" s="19" t="s">
        <v>130</v>
      </c>
      <c r="B30" s="19" t="s">
        <v>35</v>
      </c>
      <c r="C30" s="22"/>
      <c r="D30" s="30"/>
      <c r="E30" s="30"/>
      <c r="F30" s="30"/>
      <c r="H30" s="39"/>
    </row>
    <row r="31" spans="1:8" x14ac:dyDescent="0.2">
      <c r="A31" s="19" t="s">
        <v>131</v>
      </c>
      <c r="B31" s="19" t="s">
        <v>48</v>
      </c>
      <c r="C31" s="22">
        <v>8</v>
      </c>
      <c r="D31" s="30"/>
      <c r="E31" s="30"/>
      <c r="F31" s="30"/>
      <c r="H31" s="39"/>
    </row>
    <row r="32" spans="1:8" x14ac:dyDescent="0.2">
      <c r="A32" s="19" t="s">
        <v>132</v>
      </c>
      <c r="B32" s="19" t="s">
        <v>49</v>
      </c>
      <c r="C32" s="22">
        <v>9</v>
      </c>
      <c r="D32" s="30"/>
      <c r="E32" s="30"/>
      <c r="F32" s="30"/>
      <c r="H32" s="39"/>
    </row>
    <row r="33" spans="1:8" x14ac:dyDescent="0.2">
      <c r="A33" s="19" t="s">
        <v>133</v>
      </c>
      <c r="B33" s="19" t="s">
        <v>36</v>
      </c>
      <c r="C33" s="22"/>
      <c r="D33" s="30"/>
      <c r="E33" s="30"/>
      <c r="F33" s="30"/>
      <c r="H33" s="39"/>
    </row>
    <row r="34" spans="1:8" x14ac:dyDescent="0.2">
      <c r="A34" s="19" t="s">
        <v>134</v>
      </c>
      <c r="B34" s="19" t="s">
        <v>1</v>
      </c>
      <c r="C34" s="22">
        <v>10</v>
      </c>
      <c r="D34" s="30"/>
      <c r="E34" s="30"/>
      <c r="F34" s="30"/>
      <c r="H34" s="39"/>
    </row>
    <row r="35" spans="1:8" x14ac:dyDescent="0.2">
      <c r="A35" s="173" t="s">
        <v>22</v>
      </c>
      <c r="B35" s="174"/>
      <c r="C35" s="21"/>
      <c r="D35" s="31">
        <f>SUM(D26:D34)</f>
        <v>0</v>
      </c>
      <c r="E35" s="31">
        <f>SUM(E26:E34)</f>
        <v>0</v>
      </c>
      <c r="F35" s="31">
        <f>SUM(F26:F34)</f>
        <v>0</v>
      </c>
      <c r="G35" s="3"/>
      <c r="H35" s="31">
        <f>SUM(H26:H34)</f>
        <v>0</v>
      </c>
    </row>
    <row r="36" spans="1:8" x14ac:dyDescent="0.2">
      <c r="A36" s="173" t="s">
        <v>137</v>
      </c>
      <c r="B36" s="174"/>
      <c r="C36" s="21"/>
      <c r="D36" s="31">
        <f>SUM(D22+D25+D35)</f>
        <v>0</v>
      </c>
      <c r="E36" s="31">
        <f>SUM(E22+E25+E35)</f>
        <v>0</v>
      </c>
      <c r="F36" s="31">
        <f>SUM(F22+F25+F35)</f>
        <v>0</v>
      </c>
      <c r="G36" s="3"/>
      <c r="H36" s="31">
        <f>SUM(H22+H25+H35)</f>
        <v>0</v>
      </c>
    </row>
    <row r="37" spans="1:8" s="9" customFormat="1" ht="15.75" x14ac:dyDescent="0.25">
      <c r="A37" s="6" t="s">
        <v>23</v>
      </c>
      <c r="B37" s="7"/>
      <c r="C37" s="8"/>
      <c r="D37" s="11"/>
      <c r="E37" s="8"/>
      <c r="F37" s="8"/>
      <c r="G37" s="8"/>
      <c r="H37" s="27" t="s">
        <v>77</v>
      </c>
    </row>
    <row r="38" spans="1:8" s="15" customFormat="1" x14ac:dyDescent="0.2">
      <c r="A38" s="16" t="s">
        <v>135</v>
      </c>
      <c r="B38" s="23" t="s">
        <v>37</v>
      </c>
      <c r="C38" s="24"/>
      <c r="D38" s="18" t="s">
        <v>218</v>
      </c>
      <c r="E38" s="18" t="s">
        <v>219</v>
      </c>
      <c r="F38" s="18" t="s">
        <v>216</v>
      </c>
      <c r="G38" s="2"/>
      <c r="H38" s="18" t="s">
        <v>214</v>
      </c>
    </row>
    <row r="39" spans="1:8" s="15" customFormat="1" x14ac:dyDescent="0.2">
      <c r="A39" s="25" t="s">
        <v>80</v>
      </c>
      <c r="B39" s="19" t="s">
        <v>75</v>
      </c>
      <c r="C39" s="20"/>
      <c r="D39" s="54"/>
      <c r="E39" s="172"/>
      <c r="F39" s="30"/>
      <c r="G39" s="3"/>
      <c r="H39" s="54"/>
    </row>
    <row r="40" spans="1:8" s="15" customFormat="1" x14ac:dyDescent="0.2">
      <c r="A40" s="25" t="s">
        <v>81</v>
      </c>
      <c r="B40" s="19" t="s">
        <v>73</v>
      </c>
      <c r="C40" s="20"/>
      <c r="D40" s="54"/>
      <c r="E40" s="172"/>
      <c r="F40" s="30"/>
      <c r="G40" s="3"/>
      <c r="H40" s="54"/>
    </row>
    <row r="41" spans="1:8" s="15" customFormat="1" x14ac:dyDescent="0.2">
      <c r="A41" s="25" t="s">
        <v>82</v>
      </c>
      <c r="B41" s="19" t="s">
        <v>74</v>
      </c>
      <c r="C41" s="20"/>
      <c r="D41" s="54"/>
      <c r="E41" s="172"/>
      <c r="F41" s="30"/>
      <c r="G41" s="3"/>
      <c r="H41" s="54"/>
    </row>
    <row r="42" spans="1:8" s="15" customFormat="1" x14ac:dyDescent="0.2">
      <c r="A42" s="25" t="s">
        <v>50</v>
      </c>
      <c r="B42" s="19" t="s">
        <v>76</v>
      </c>
      <c r="C42" s="20"/>
      <c r="D42" s="54"/>
      <c r="E42" s="172"/>
      <c r="F42" s="30"/>
      <c r="G42" s="3"/>
      <c r="H42" s="54"/>
    </row>
    <row r="43" spans="1:8" x14ac:dyDescent="0.2">
      <c r="A43" s="25" t="s">
        <v>83</v>
      </c>
      <c r="B43" s="19" t="s">
        <v>39</v>
      </c>
      <c r="C43" s="20"/>
      <c r="D43" s="54"/>
      <c r="E43" s="172"/>
      <c r="F43" s="30"/>
      <c r="G43" s="3"/>
      <c r="H43" s="54"/>
    </row>
    <row r="44" spans="1:8" s="15" customFormat="1" x14ac:dyDescent="0.2">
      <c r="A44" s="25" t="s">
        <v>84</v>
      </c>
      <c r="B44" s="19" t="s">
        <v>3</v>
      </c>
      <c r="C44" s="20"/>
      <c r="D44" s="54"/>
      <c r="E44" s="172"/>
      <c r="F44" s="30"/>
      <c r="G44" s="3"/>
      <c r="H44" s="54"/>
    </row>
    <row r="45" spans="1:8" s="15" customFormat="1" x14ac:dyDescent="0.2">
      <c r="A45" s="25" t="s">
        <v>85</v>
      </c>
      <c r="B45" s="19" t="s">
        <v>38</v>
      </c>
      <c r="C45" s="20"/>
      <c r="D45" s="54"/>
      <c r="E45" s="172"/>
      <c r="F45" s="30"/>
      <c r="G45" s="3"/>
      <c r="H45" s="54"/>
    </row>
    <row r="46" spans="1:8" s="15" customFormat="1" x14ac:dyDescent="0.2">
      <c r="A46" s="173" t="s">
        <v>51</v>
      </c>
      <c r="B46" s="174"/>
      <c r="C46" s="21"/>
      <c r="D46" s="31">
        <f>SUM(D39:D45)</f>
        <v>0</v>
      </c>
      <c r="E46" s="31">
        <f>SUM(E39:E45)</f>
        <v>0</v>
      </c>
      <c r="F46" s="31">
        <f>SUM(F39:F45)</f>
        <v>0</v>
      </c>
      <c r="G46" s="3"/>
      <c r="H46" s="31">
        <f>SUM(H39:H45)</f>
        <v>0</v>
      </c>
    </row>
    <row r="47" spans="1:8" s="15" customFormat="1" x14ac:dyDescent="0.2">
      <c r="A47" s="16" t="s">
        <v>135</v>
      </c>
      <c r="B47" s="16" t="s">
        <v>40</v>
      </c>
      <c r="C47" s="17"/>
      <c r="D47" s="18" t="s">
        <v>218</v>
      </c>
      <c r="E47" s="18" t="s">
        <v>219</v>
      </c>
      <c r="F47" s="18" t="s">
        <v>216</v>
      </c>
      <c r="G47" s="2"/>
      <c r="H47" s="18" t="s">
        <v>214</v>
      </c>
    </row>
    <row r="48" spans="1:8" s="15" customFormat="1" x14ac:dyDescent="0.2">
      <c r="A48" s="19" t="s">
        <v>86</v>
      </c>
      <c r="B48" s="19" t="s">
        <v>52</v>
      </c>
      <c r="C48" s="20"/>
      <c r="D48" s="54"/>
      <c r="E48" s="54"/>
      <c r="F48" s="30"/>
      <c r="G48" s="3"/>
      <c r="H48" s="54"/>
    </row>
    <row r="49" spans="1:8" x14ac:dyDescent="0.2">
      <c r="A49" s="173" t="s">
        <v>53</v>
      </c>
      <c r="B49" s="174"/>
      <c r="C49" s="21"/>
      <c r="D49" s="31">
        <f>SUM(D48)</f>
        <v>0</v>
      </c>
      <c r="E49" s="31">
        <f>SUM(E48)</f>
        <v>0</v>
      </c>
      <c r="F49" s="31">
        <f>SUM(F48)</f>
        <v>0</v>
      </c>
      <c r="H49" s="31">
        <f>SUM(H48)</f>
        <v>0</v>
      </c>
    </row>
    <row r="50" spans="1:8" x14ac:dyDescent="0.2">
      <c r="A50" s="19" t="s">
        <v>87</v>
      </c>
      <c r="B50" s="19" t="s">
        <v>54</v>
      </c>
      <c r="C50" s="20"/>
      <c r="D50" s="54"/>
      <c r="E50" s="54"/>
      <c r="F50" s="30"/>
      <c r="H50" s="54"/>
    </row>
    <row r="51" spans="1:8" x14ac:dyDescent="0.2">
      <c r="A51" s="19" t="s">
        <v>88</v>
      </c>
      <c r="B51" s="19" t="s">
        <v>55</v>
      </c>
      <c r="C51" s="20"/>
      <c r="D51" s="54"/>
      <c r="E51" s="60"/>
      <c r="F51" s="30"/>
      <c r="H51" s="54"/>
    </row>
    <row r="52" spans="1:8" x14ac:dyDescent="0.2">
      <c r="A52" s="19" t="s">
        <v>89</v>
      </c>
      <c r="B52" s="19" t="s">
        <v>5</v>
      </c>
      <c r="C52" s="20"/>
      <c r="D52" s="54"/>
      <c r="E52" s="60"/>
      <c r="F52" s="30"/>
      <c r="H52" s="54"/>
    </row>
    <row r="53" spans="1:8" x14ac:dyDescent="0.2">
      <c r="A53" s="19" t="s">
        <v>90</v>
      </c>
      <c r="B53" s="19" t="s">
        <v>56</v>
      </c>
      <c r="C53" s="20"/>
      <c r="D53" s="54"/>
      <c r="E53" s="60"/>
      <c r="F53" s="30"/>
      <c r="H53" s="54"/>
    </row>
    <row r="54" spans="1:8" x14ac:dyDescent="0.2">
      <c r="A54" s="19" t="s">
        <v>91</v>
      </c>
      <c r="B54" s="19" t="s">
        <v>57</v>
      </c>
      <c r="C54" s="20"/>
      <c r="D54" s="54"/>
      <c r="E54" s="60"/>
      <c r="F54" s="30"/>
      <c r="H54" s="54"/>
    </row>
    <row r="55" spans="1:8" x14ac:dyDescent="0.2">
      <c r="A55" s="173" t="s">
        <v>58</v>
      </c>
      <c r="B55" s="174"/>
      <c r="C55" s="21"/>
      <c r="D55" s="31">
        <f>SUM(D50:D54)</f>
        <v>0</v>
      </c>
      <c r="E55" s="31">
        <f>SUM(E50:E54)</f>
        <v>0</v>
      </c>
      <c r="F55" s="31">
        <f>SUM(F50:F54)</f>
        <v>0</v>
      </c>
      <c r="H55" s="31">
        <f>SUM(H50:H54)</f>
        <v>0</v>
      </c>
    </row>
    <row r="56" spans="1:8" s="15" customFormat="1" x14ac:dyDescent="0.2">
      <c r="A56" s="19" t="s">
        <v>92</v>
      </c>
      <c r="B56" s="19" t="s">
        <v>6</v>
      </c>
      <c r="C56" s="20"/>
      <c r="D56" s="54"/>
      <c r="E56" s="60"/>
      <c r="F56" s="30"/>
      <c r="G56" s="3"/>
      <c r="H56" s="54"/>
    </row>
    <row r="57" spans="1:8" x14ac:dyDescent="0.2">
      <c r="A57" s="19" t="s">
        <v>93</v>
      </c>
      <c r="B57" s="19" t="s">
        <v>59</v>
      </c>
      <c r="C57" s="20"/>
      <c r="D57" s="54"/>
      <c r="E57" s="60"/>
      <c r="F57" s="30"/>
      <c r="G57" s="3"/>
      <c r="H57" s="54"/>
    </row>
    <row r="58" spans="1:8" s="15" customFormat="1" x14ac:dyDescent="0.2">
      <c r="A58" s="19" t="s">
        <v>94</v>
      </c>
      <c r="B58" s="19" t="s">
        <v>7</v>
      </c>
      <c r="C58" s="20"/>
      <c r="D58" s="54"/>
      <c r="E58" s="60"/>
      <c r="F58" s="30"/>
      <c r="G58" s="3"/>
      <c r="H58" s="54"/>
    </row>
    <row r="59" spans="1:8" s="15" customFormat="1" x14ac:dyDescent="0.2">
      <c r="A59" s="19" t="s">
        <v>95</v>
      </c>
      <c r="B59" s="19" t="s">
        <v>8</v>
      </c>
      <c r="C59" s="20"/>
      <c r="D59" s="54"/>
      <c r="E59" s="60"/>
      <c r="F59" s="30"/>
      <c r="G59" s="3"/>
      <c r="H59" s="54"/>
    </row>
    <row r="60" spans="1:8" s="15" customFormat="1" x14ac:dyDescent="0.2">
      <c r="A60" s="19" t="s">
        <v>96</v>
      </c>
      <c r="B60" s="19" t="s">
        <v>60</v>
      </c>
      <c r="C60" s="20"/>
      <c r="D60" s="54"/>
      <c r="E60" s="60"/>
      <c r="F60" s="30"/>
      <c r="G60" s="3"/>
      <c r="H60" s="54"/>
    </row>
    <row r="61" spans="1:8" x14ac:dyDescent="0.2">
      <c r="A61" s="19" t="s">
        <v>97</v>
      </c>
      <c r="B61" s="19" t="s">
        <v>9</v>
      </c>
      <c r="C61" s="20"/>
      <c r="D61" s="54"/>
      <c r="E61" s="60"/>
      <c r="F61" s="30"/>
      <c r="G61" s="3"/>
      <c r="H61" s="54"/>
    </row>
    <row r="62" spans="1:8" x14ac:dyDescent="0.2">
      <c r="A62" s="19" t="s">
        <v>98</v>
      </c>
      <c r="B62" s="19" t="s">
        <v>61</v>
      </c>
      <c r="C62" s="20"/>
      <c r="D62" s="54"/>
      <c r="E62" s="60"/>
      <c r="F62" s="30"/>
      <c r="G62" s="3"/>
      <c r="H62" s="54"/>
    </row>
    <row r="63" spans="1:8" x14ac:dyDescent="0.2">
      <c r="A63" s="19" t="s">
        <v>99</v>
      </c>
      <c r="B63" s="19" t="s">
        <v>10</v>
      </c>
      <c r="C63" s="20"/>
      <c r="D63" s="54"/>
      <c r="E63" s="60"/>
      <c r="F63" s="30"/>
      <c r="G63" s="3"/>
      <c r="H63" s="54"/>
    </row>
    <row r="64" spans="1:8" x14ac:dyDescent="0.2">
      <c r="A64" s="19" t="s">
        <v>100</v>
      </c>
      <c r="B64" s="19" t="s">
        <v>62</v>
      </c>
      <c r="C64" s="20"/>
      <c r="D64" s="54"/>
      <c r="E64" s="60"/>
      <c r="F64" s="30"/>
      <c r="G64" s="3"/>
      <c r="H64" s="54"/>
    </row>
    <row r="65" spans="1:10" s="15" customFormat="1" x14ac:dyDescent="0.2">
      <c r="A65" s="19" t="s">
        <v>101</v>
      </c>
      <c r="B65" s="19" t="s">
        <v>63</v>
      </c>
      <c r="C65" s="20"/>
      <c r="D65" s="54"/>
      <c r="E65" s="60"/>
      <c r="F65" s="30"/>
      <c r="G65" s="3"/>
      <c r="H65" s="54"/>
    </row>
    <row r="66" spans="1:10" x14ac:dyDescent="0.2">
      <c r="A66" s="19" t="s">
        <v>102</v>
      </c>
      <c r="B66" s="19" t="s">
        <v>64</v>
      </c>
      <c r="C66" s="20"/>
      <c r="D66" s="54"/>
      <c r="E66" s="60"/>
      <c r="F66" s="30"/>
      <c r="G66" s="3"/>
      <c r="H66" s="54"/>
    </row>
    <row r="67" spans="1:10" s="15" customFormat="1" x14ac:dyDescent="0.2">
      <c r="A67" s="19" t="s">
        <v>103</v>
      </c>
      <c r="B67" s="19" t="s">
        <v>11</v>
      </c>
      <c r="C67" s="20"/>
      <c r="D67" s="54"/>
      <c r="E67" s="60"/>
      <c r="F67" s="30"/>
      <c r="G67" s="3"/>
      <c r="H67" s="54"/>
    </row>
    <row r="68" spans="1:10" x14ac:dyDescent="0.2">
      <c r="A68" s="19" t="s">
        <v>104</v>
      </c>
      <c r="B68" s="19" t="s">
        <v>65</v>
      </c>
      <c r="C68" s="20"/>
      <c r="D68" s="54"/>
      <c r="E68" s="60"/>
      <c r="F68" s="30"/>
      <c r="G68" s="3"/>
      <c r="H68" s="54"/>
    </row>
    <row r="69" spans="1:10" x14ac:dyDescent="0.2">
      <c r="A69" s="19" t="s">
        <v>105</v>
      </c>
      <c r="B69" s="19" t="s">
        <v>12</v>
      </c>
      <c r="C69" s="20"/>
      <c r="D69" s="54"/>
      <c r="E69" s="60"/>
      <c r="F69" s="30"/>
      <c r="G69" s="3"/>
      <c r="H69" s="54"/>
    </row>
    <row r="70" spans="1:10" x14ac:dyDescent="0.2">
      <c r="A70" s="19" t="s">
        <v>106</v>
      </c>
      <c r="B70" s="19" t="s">
        <v>66</v>
      </c>
      <c r="C70" s="20"/>
      <c r="D70" s="54"/>
      <c r="E70" s="60"/>
      <c r="F70" s="30"/>
      <c r="G70" s="3"/>
      <c r="H70" s="54"/>
      <c r="J70" s="26"/>
    </row>
    <row r="71" spans="1:10" x14ac:dyDescent="0.2">
      <c r="A71" s="19" t="s">
        <v>107</v>
      </c>
      <c r="B71" s="19" t="s">
        <v>13</v>
      </c>
      <c r="C71" s="20"/>
      <c r="D71" s="54"/>
      <c r="E71" s="60"/>
      <c r="F71" s="171"/>
      <c r="G71" s="3"/>
      <c r="H71" s="54"/>
      <c r="J71" s="26"/>
    </row>
    <row r="72" spans="1:10" x14ac:dyDescent="0.2">
      <c r="A72" s="173" t="s">
        <v>67</v>
      </c>
      <c r="B72" s="174"/>
      <c r="C72" s="21"/>
      <c r="D72" s="31">
        <f>SUM(D56:D71)</f>
        <v>0</v>
      </c>
      <c r="E72" s="31">
        <f>SUM(E56:E71)</f>
        <v>0</v>
      </c>
      <c r="F72" s="31">
        <f>SUM(F56:F71)</f>
        <v>0</v>
      </c>
      <c r="G72" s="3"/>
      <c r="H72" s="31">
        <f>SUM(H56:H71)</f>
        <v>0</v>
      </c>
    </row>
    <row r="73" spans="1:10" x14ac:dyDescent="0.2">
      <c r="A73" s="19" t="s">
        <v>108</v>
      </c>
      <c r="B73" s="19" t="s">
        <v>69</v>
      </c>
      <c r="C73" s="20"/>
      <c r="D73" s="54"/>
      <c r="E73" s="60"/>
      <c r="F73" s="30"/>
      <c r="H73" s="54"/>
    </row>
    <row r="74" spans="1:10" x14ac:dyDescent="0.2">
      <c r="A74" s="19" t="s">
        <v>109</v>
      </c>
      <c r="B74" s="19" t="s">
        <v>70</v>
      </c>
      <c r="C74" s="20"/>
      <c r="D74" s="54"/>
      <c r="E74" s="60"/>
      <c r="F74" s="30"/>
      <c r="H74" s="54"/>
    </row>
    <row r="75" spans="1:10" x14ac:dyDescent="0.2">
      <c r="A75" s="19" t="s">
        <v>110</v>
      </c>
      <c r="B75" s="19" t="s">
        <v>71</v>
      </c>
      <c r="C75" s="20"/>
      <c r="D75" s="54"/>
      <c r="E75" s="60"/>
      <c r="F75" s="30"/>
      <c r="H75" s="54"/>
    </row>
    <row r="76" spans="1:10" x14ac:dyDescent="0.2">
      <c r="A76" s="19" t="s">
        <v>111</v>
      </c>
      <c r="B76" s="19" t="s">
        <v>14</v>
      </c>
      <c r="C76" s="20"/>
      <c r="D76" s="54"/>
      <c r="E76" s="60"/>
      <c r="F76" s="30"/>
      <c r="H76" s="54"/>
    </row>
    <row r="77" spans="1:10" s="15" customFormat="1" x14ac:dyDescent="0.2">
      <c r="A77" s="19" t="s">
        <v>112</v>
      </c>
      <c r="B77" s="19" t="s">
        <v>68</v>
      </c>
      <c r="C77" s="20"/>
      <c r="D77" s="54"/>
      <c r="E77" s="60"/>
      <c r="F77" s="30"/>
      <c r="G77" s="3"/>
      <c r="H77" s="54"/>
    </row>
    <row r="78" spans="1:10" s="15" customFormat="1" x14ac:dyDescent="0.2">
      <c r="A78" s="173" t="s">
        <v>72</v>
      </c>
      <c r="B78" s="174"/>
      <c r="C78" s="21"/>
      <c r="D78" s="31">
        <f>SUM(D73:D77)</f>
        <v>0</v>
      </c>
      <c r="E78" s="31">
        <f>SUM(E73:E77)</f>
        <v>0</v>
      </c>
      <c r="F78" s="31">
        <f>SUM(F73:F77)</f>
        <v>0</v>
      </c>
      <c r="G78" s="3"/>
      <c r="H78" s="31">
        <f>SUM(H73:H77)</f>
        <v>0</v>
      </c>
    </row>
    <row r="79" spans="1:10" s="15" customFormat="1" x14ac:dyDescent="0.2">
      <c r="A79" s="28" t="s">
        <v>138</v>
      </c>
      <c r="B79" s="29" t="s">
        <v>139</v>
      </c>
      <c r="C79" s="20"/>
      <c r="D79" s="30"/>
      <c r="E79" s="30"/>
      <c r="F79" s="30"/>
      <c r="G79" s="3"/>
      <c r="H79" s="30"/>
    </row>
    <row r="80" spans="1:10" s="15" customFormat="1" ht="13.5" thickBot="1" x14ac:dyDescent="0.25">
      <c r="A80" s="176" t="s">
        <v>140</v>
      </c>
      <c r="B80" s="177"/>
      <c r="C80" s="21"/>
      <c r="D80" s="31">
        <f>SUM(D79)</f>
        <v>0</v>
      </c>
      <c r="E80" s="31">
        <f>SUM(E79)</f>
        <v>0</v>
      </c>
      <c r="F80" s="31">
        <f>SUM(F79)</f>
        <v>0</v>
      </c>
      <c r="H80" s="31">
        <f>SUM(H79)</f>
        <v>0</v>
      </c>
    </row>
    <row r="81" spans="1:8" s="14" customFormat="1" ht="16.5" thickBot="1" x14ac:dyDescent="0.3">
      <c r="A81" s="36" t="s">
        <v>141</v>
      </c>
      <c r="B81" s="37" t="s">
        <v>142</v>
      </c>
      <c r="C81" s="12"/>
      <c r="D81" s="38">
        <f>SUM(D46-D49-D55-D72-D78-D80)</f>
        <v>0</v>
      </c>
      <c r="E81" s="38">
        <f>SUM(E46-E49-E55-E72-E78-E80)</f>
        <v>0</v>
      </c>
      <c r="F81" s="38">
        <f>SUM(F46-F49-F55-F72-F78-F80)</f>
        <v>0</v>
      </c>
      <c r="G81" s="13"/>
      <c r="H81" s="38">
        <f>SUM(H46-H49-H55-H72-H78-H80)</f>
        <v>0</v>
      </c>
    </row>
    <row r="82" spans="1:8" x14ac:dyDescent="0.2">
      <c r="A82" s="1" t="s">
        <v>2</v>
      </c>
      <c r="B82" s="1" t="s">
        <v>0</v>
      </c>
    </row>
    <row r="51010" spans="1:1" x14ac:dyDescent="0.2">
      <c r="A51010" s="1">
        <v>7</v>
      </c>
    </row>
  </sheetData>
  <mergeCells count="15">
    <mergeCell ref="A10:B10"/>
    <mergeCell ref="C2:H2"/>
    <mergeCell ref="A22:B22"/>
    <mergeCell ref="A78:B78"/>
    <mergeCell ref="A80:B80"/>
    <mergeCell ref="A19:B19"/>
    <mergeCell ref="A18:B18"/>
    <mergeCell ref="A17:B17"/>
    <mergeCell ref="A25:B25"/>
    <mergeCell ref="A49:B49"/>
    <mergeCell ref="A55:B55"/>
    <mergeCell ref="A72:B72"/>
    <mergeCell ref="A46:B46"/>
    <mergeCell ref="A35:B35"/>
    <mergeCell ref="A36:B36"/>
  </mergeCells>
  <phoneticPr fontId="0" type="noConversion"/>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D37"/>
  <sheetViews>
    <sheetView topLeftCell="A4" workbookViewId="0">
      <selection activeCell="B39" sqref="B39"/>
    </sheetView>
  </sheetViews>
  <sheetFormatPr baseColWidth="10" defaultColWidth="11.42578125" defaultRowHeight="15" x14ac:dyDescent="0.25"/>
  <cols>
    <col min="1" max="1" width="30.140625" style="84" bestFit="1" customWidth="1"/>
    <col min="2" max="2" width="23.42578125" style="84" bestFit="1" customWidth="1"/>
    <col min="3" max="3" width="11.28515625" style="84" bestFit="1" customWidth="1"/>
    <col min="4" max="16384" width="11.42578125" style="84"/>
  </cols>
  <sheetData>
    <row r="1" spans="1:4" ht="18.75" x14ac:dyDescent="0.3">
      <c r="A1" s="180" t="s">
        <v>144</v>
      </c>
      <c r="B1" s="180"/>
      <c r="C1" s="180"/>
      <c r="D1" s="180"/>
    </row>
    <row r="3" spans="1:4" ht="18.75" x14ac:dyDescent="0.3">
      <c r="A3" s="181" t="s">
        <v>15</v>
      </c>
      <c r="B3" s="181"/>
      <c r="C3" s="181"/>
    </row>
    <row r="4" spans="1:4" x14ac:dyDescent="0.25">
      <c r="A4" s="84" t="s">
        <v>18</v>
      </c>
      <c r="B4" s="85" t="str">
        <f>Nåtid!A17</f>
        <v>Sum omløpsmidler</v>
      </c>
      <c r="C4" s="85">
        <f>Nåtid!D17</f>
        <v>0</v>
      </c>
    </row>
    <row r="5" spans="1:4" x14ac:dyDescent="0.25">
      <c r="A5" s="84" t="s">
        <v>22</v>
      </c>
      <c r="B5" s="84" t="str">
        <f>Nåtid!A35</f>
        <v>Sum kortsiktig gjeld</v>
      </c>
      <c r="C5" s="85">
        <f>Nåtid!D35</f>
        <v>0</v>
      </c>
    </row>
    <row r="6" spans="1:4" x14ac:dyDescent="0.25">
      <c r="A6" s="84" t="s">
        <v>21</v>
      </c>
      <c r="B6" s="84" t="str">
        <f>Nåtid!A22</f>
        <v>Sum egenkapital</v>
      </c>
      <c r="C6" s="85">
        <f>Nåtid!D22</f>
        <v>0</v>
      </c>
    </row>
    <row r="7" spans="1:4" x14ac:dyDescent="0.25">
      <c r="A7" s="84" t="s">
        <v>137</v>
      </c>
      <c r="B7" s="84" t="str">
        <f>Nåtid!A36</f>
        <v>Sum egenkapital og gjeld</v>
      </c>
      <c r="C7" s="85">
        <f>Nåtid!D36</f>
        <v>0</v>
      </c>
    </row>
    <row r="8" spans="1:4" x14ac:dyDescent="0.25">
      <c r="A8" s="84" t="s">
        <v>145</v>
      </c>
      <c r="B8" s="84" t="str">
        <f>Nåtid!A36</f>
        <v>Sum egenkapital og gjeld</v>
      </c>
      <c r="C8" s="85">
        <f>Nåtid!F36</f>
        <v>0</v>
      </c>
    </row>
    <row r="10" spans="1:4" ht="18.75" x14ac:dyDescent="0.3">
      <c r="A10" s="181" t="s">
        <v>146</v>
      </c>
      <c r="B10" s="181"/>
      <c r="C10" s="181"/>
    </row>
    <row r="11" spans="1:4" x14ac:dyDescent="0.25">
      <c r="A11" s="84" t="s">
        <v>51</v>
      </c>
      <c r="B11" s="84" t="str">
        <f>Nåtid!A46</f>
        <v>Sum salgs- og driftsinntekt</v>
      </c>
      <c r="C11" s="85">
        <f>Nåtid!D46</f>
        <v>0</v>
      </c>
    </row>
    <row r="12" spans="1:4" x14ac:dyDescent="0.25">
      <c r="A12" s="86" t="s">
        <v>53</v>
      </c>
      <c r="B12" s="86" t="str">
        <f>Nåtid!A49</f>
        <v>Sum varekostnad</v>
      </c>
      <c r="C12" s="87">
        <f>-Nåtid!D49</f>
        <v>0</v>
      </c>
    </row>
    <row r="13" spans="1:4" x14ac:dyDescent="0.25">
      <c r="A13" s="86" t="s">
        <v>58</v>
      </c>
      <c r="B13" s="86" t="str">
        <f>Nåtid!A55</f>
        <v>Sum lønns- og personalkostnad</v>
      </c>
      <c r="C13" s="87">
        <f>-Nåtid!D55</f>
        <v>0</v>
      </c>
    </row>
    <row r="14" spans="1:4" x14ac:dyDescent="0.25">
      <c r="A14" s="86" t="s">
        <v>67</v>
      </c>
      <c r="B14" s="86" t="str">
        <f>Nåtid!A72</f>
        <v>Sum andre driftsk./avskrivning</v>
      </c>
      <c r="C14" s="87">
        <f>-Nåtid!D72</f>
        <v>0</v>
      </c>
    </row>
    <row r="15" spans="1:4" x14ac:dyDescent="0.25">
      <c r="A15" s="88" t="s">
        <v>147</v>
      </c>
      <c r="B15" s="88"/>
      <c r="C15" s="89">
        <f>SUM(C11+C12+C13+C14)</f>
        <v>0</v>
      </c>
    </row>
    <row r="16" spans="1:4" x14ac:dyDescent="0.25">
      <c r="A16" s="84" t="s">
        <v>153</v>
      </c>
      <c r="B16" s="84" t="str">
        <f>Nåtid!A46</f>
        <v>Sum salgs- og driftsinntekt</v>
      </c>
      <c r="C16" s="85">
        <f>Nåtid!F46</f>
        <v>0</v>
      </c>
    </row>
    <row r="17" spans="1:3" x14ac:dyDescent="0.25">
      <c r="A17" s="84" t="s">
        <v>154</v>
      </c>
      <c r="B17" s="84" t="str">
        <f>Nåtid!B73</f>
        <v>Renteinntekt</v>
      </c>
      <c r="C17" s="85">
        <f>-Nåtid!D73</f>
        <v>0</v>
      </c>
    </row>
    <row r="18" spans="1:3" x14ac:dyDescent="0.25">
      <c r="A18" s="86" t="s">
        <v>142</v>
      </c>
      <c r="B18" s="86" t="str">
        <f>Nåtid!B81</f>
        <v>Resultat etter skatt</v>
      </c>
      <c r="C18" s="87">
        <f>Nåtid!D81</f>
        <v>0</v>
      </c>
    </row>
    <row r="19" spans="1:3" x14ac:dyDescent="0.25">
      <c r="A19" s="86" t="s">
        <v>140</v>
      </c>
      <c r="B19" s="86" t="str">
        <f>Nåtid!A80</f>
        <v>Sum skattekostnad</v>
      </c>
      <c r="C19" s="87">
        <f>-Nåtid!D80</f>
        <v>0</v>
      </c>
    </row>
    <row r="20" spans="1:3" x14ac:dyDescent="0.25">
      <c r="A20" s="88" t="s">
        <v>148</v>
      </c>
      <c r="B20" s="88"/>
      <c r="C20" s="89">
        <f>C18+C19</f>
        <v>0</v>
      </c>
    </row>
    <row r="21" spans="1:3" x14ac:dyDescent="0.25">
      <c r="A21" s="86" t="s">
        <v>155</v>
      </c>
      <c r="B21" s="86" t="str">
        <f>Nåtid!B81</f>
        <v>Resultat etter skatt</v>
      </c>
      <c r="C21" s="87">
        <f>Nåtid!F81</f>
        <v>0</v>
      </c>
    </row>
    <row r="22" spans="1:3" x14ac:dyDescent="0.25">
      <c r="A22" s="86" t="s">
        <v>156</v>
      </c>
      <c r="B22" s="86" t="str">
        <f>Nåtid!A80</f>
        <v>Sum skattekostnad</v>
      </c>
      <c r="C22" s="87">
        <f>-Nåtid!F80</f>
        <v>0</v>
      </c>
    </row>
    <row r="23" spans="1:3" x14ac:dyDescent="0.25">
      <c r="A23" s="88" t="s">
        <v>149</v>
      </c>
      <c r="B23" s="88"/>
      <c r="C23" s="89">
        <f>SUM(C21+C22)</f>
        <v>0</v>
      </c>
    </row>
    <row r="25" spans="1:3" ht="18.75" x14ac:dyDescent="0.3">
      <c r="A25" s="181" t="s">
        <v>150</v>
      </c>
      <c r="B25" s="181"/>
      <c r="C25" s="181"/>
    </row>
    <row r="26" spans="1:3" x14ac:dyDescent="0.25">
      <c r="A26" s="84" t="s">
        <v>51</v>
      </c>
      <c r="B26" s="84" t="str">
        <f>Nåtid!A46</f>
        <v>Sum salgs- og driftsinntekt</v>
      </c>
      <c r="C26" s="85">
        <f>Nåtid!H46</f>
        <v>0</v>
      </c>
    </row>
    <row r="27" spans="1:3" x14ac:dyDescent="0.25">
      <c r="A27" s="86" t="s">
        <v>53</v>
      </c>
      <c r="B27" s="86" t="str">
        <f>Nåtid!A49</f>
        <v>Sum varekostnad</v>
      </c>
      <c r="C27" s="87">
        <f>-Nåtid!H49</f>
        <v>0</v>
      </c>
    </row>
    <row r="28" spans="1:3" x14ac:dyDescent="0.25">
      <c r="A28" s="86" t="s">
        <v>58</v>
      </c>
      <c r="B28" s="86" t="str">
        <f>Nåtid!A55</f>
        <v>Sum lønns- og personalkostnad</v>
      </c>
      <c r="C28" s="87">
        <f>-Nåtid!H55</f>
        <v>0</v>
      </c>
    </row>
    <row r="29" spans="1:3" x14ac:dyDescent="0.25">
      <c r="A29" s="86" t="s">
        <v>67</v>
      </c>
      <c r="B29" s="86" t="str">
        <f>Nåtid!A72</f>
        <v>Sum andre driftsk./avskrivning</v>
      </c>
      <c r="C29" s="87">
        <f>-Nåtid!H72</f>
        <v>0</v>
      </c>
    </row>
    <row r="30" spans="1:3" x14ac:dyDescent="0.25">
      <c r="A30" s="88" t="s">
        <v>147</v>
      </c>
      <c r="B30" s="88"/>
      <c r="C30" s="89">
        <f>SUM(C26+C27+C28+C29)</f>
        <v>0</v>
      </c>
    </row>
    <row r="31" spans="1:3" x14ac:dyDescent="0.25">
      <c r="A31" s="84" t="s">
        <v>154</v>
      </c>
      <c r="B31" s="84" t="str">
        <f>Nåtid!B73</f>
        <v>Renteinntekt</v>
      </c>
      <c r="C31" s="85">
        <f>-Nåtid!H73</f>
        <v>0</v>
      </c>
    </row>
    <row r="32" spans="1:3" x14ac:dyDescent="0.25">
      <c r="A32" s="86" t="s">
        <v>142</v>
      </c>
      <c r="B32" s="86" t="str">
        <f>Nåtid!B81</f>
        <v>Resultat etter skatt</v>
      </c>
      <c r="C32" s="87">
        <f>Nåtid!H81</f>
        <v>0</v>
      </c>
    </row>
    <row r="33" spans="1:3" x14ac:dyDescent="0.25">
      <c r="A33" s="86" t="s">
        <v>140</v>
      </c>
      <c r="B33" s="86" t="str">
        <f>Nåtid!A80</f>
        <v>Sum skattekostnad</v>
      </c>
      <c r="C33" s="87">
        <f>-Nåtid!H80</f>
        <v>0</v>
      </c>
    </row>
    <row r="34" spans="1:3" x14ac:dyDescent="0.25">
      <c r="A34" s="88" t="s">
        <v>148</v>
      </c>
      <c r="B34" s="88"/>
      <c r="C34" s="89">
        <f>C32+C33</f>
        <v>0</v>
      </c>
    </row>
    <row r="36" spans="1:3" ht="18.75" x14ac:dyDescent="0.3">
      <c r="A36" s="181" t="s">
        <v>151</v>
      </c>
      <c r="B36" s="181"/>
      <c r="C36" s="181"/>
    </row>
    <row r="37" spans="1:3" x14ac:dyDescent="0.25">
      <c r="A37" s="90" t="s">
        <v>152</v>
      </c>
      <c r="B37" s="85" t="str">
        <f>Nåtid!B81</f>
        <v>Resultat etter skatt</v>
      </c>
      <c r="C37" s="85">
        <f>Nåtid!E81</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J51010"/>
  <sheetViews>
    <sheetView showGridLines="0" zoomScaleNormal="90" workbookViewId="0">
      <selection activeCell="H47" sqref="H47"/>
    </sheetView>
  </sheetViews>
  <sheetFormatPr baseColWidth="10" defaultColWidth="9.140625" defaultRowHeight="12.75" x14ac:dyDescent="0.2"/>
  <cols>
    <col min="1" max="1" width="14.28515625" style="50" customWidth="1"/>
    <col min="2" max="2" width="38.42578125" style="50" customWidth="1"/>
    <col min="3" max="3" width="9.140625" style="76" customWidth="1"/>
    <col min="4" max="4" width="13.5703125" style="55" customWidth="1"/>
    <col min="5" max="5" width="13.140625" style="55" customWidth="1"/>
    <col min="6" max="8" width="14.42578125" style="55" customWidth="1"/>
    <col min="9" max="16384" width="9.140625" style="50"/>
  </cols>
  <sheetData>
    <row r="1" spans="1:8" s="43" customFormat="1" ht="15.75" x14ac:dyDescent="0.25">
      <c r="A1" s="40" t="s">
        <v>212</v>
      </c>
      <c r="B1" s="41"/>
      <c r="C1" s="42"/>
      <c r="D1" s="42"/>
      <c r="E1" s="42"/>
      <c r="F1" s="42"/>
      <c r="G1" s="42"/>
      <c r="H1" s="42"/>
    </row>
    <row r="2" spans="1:8" s="43" customFormat="1" ht="15.75" x14ac:dyDescent="0.25">
      <c r="A2" s="40" t="s">
        <v>210</v>
      </c>
      <c r="B2" s="44"/>
      <c r="C2" s="175" t="s">
        <v>215</v>
      </c>
      <c r="D2" s="175"/>
      <c r="E2" s="175"/>
      <c r="F2" s="175"/>
      <c r="G2" s="175"/>
      <c r="H2" s="175"/>
    </row>
    <row r="3" spans="1:8" s="43" customFormat="1" ht="15.75" x14ac:dyDescent="0.25">
      <c r="B3" s="44"/>
      <c r="C3" s="42"/>
      <c r="D3" s="42"/>
      <c r="E3" s="42"/>
      <c r="F3" s="42"/>
      <c r="G3" s="42"/>
      <c r="H3" s="42"/>
    </row>
    <row r="4" spans="1:8" s="43" customFormat="1" ht="15.75" x14ac:dyDescent="0.25">
      <c r="B4" s="40" t="s">
        <v>15</v>
      </c>
      <c r="C4" s="41"/>
      <c r="D4" s="42"/>
      <c r="E4" s="45" t="s">
        <v>143</v>
      </c>
      <c r="F4" s="42"/>
      <c r="G4" s="42"/>
      <c r="H4" s="46" t="s">
        <v>77</v>
      </c>
    </row>
    <row r="5" spans="1:8" x14ac:dyDescent="0.2">
      <c r="A5" s="47" t="s">
        <v>135</v>
      </c>
      <c r="B5" s="47" t="s">
        <v>16</v>
      </c>
      <c r="C5" s="48" t="s">
        <v>79</v>
      </c>
      <c r="D5" s="77" t="str">
        <f>Nåtid!H5</f>
        <v>Budsjett 2023</v>
      </c>
      <c r="E5" s="50"/>
      <c r="F5" s="77" t="str">
        <f>Nåtid!D5</f>
        <v>Regn. 2022</v>
      </c>
      <c r="G5" s="51"/>
      <c r="H5" s="49" t="s">
        <v>217</v>
      </c>
    </row>
    <row r="6" spans="1:8" x14ac:dyDescent="0.2">
      <c r="A6" s="52" t="s">
        <v>113</v>
      </c>
      <c r="B6" s="52" t="s">
        <v>24</v>
      </c>
      <c r="C6" s="53"/>
      <c r="D6" s="78">
        <f>Nåtid!H6</f>
        <v>0</v>
      </c>
      <c r="E6" s="50"/>
      <c r="F6" s="78">
        <f>Nåtid!D6</f>
        <v>0</v>
      </c>
      <c r="G6" s="51"/>
      <c r="H6" s="54"/>
    </row>
    <row r="7" spans="1:8" x14ac:dyDescent="0.2">
      <c r="A7" s="52" t="s">
        <v>114</v>
      </c>
      <c r="B7" s="52" t="s">
        <v>41</v>
      </c>
      <c r="C7" s="53"/>
      <c r="D7" s="78">
        <f>Nåtid!H7</f>
        <v>0</v>
      </c>
      <c r="E7" s="50"/>
      <c r="F7" s="78">
        <f>Nåtid!D7</f>
        <v>0</v>
      </c>
      <c r="H7" s="54"/>
    </row>
    <row r="8" spans="1:8" x14ac:dyDescent="0.2">
      <c r="A8" s="52" t="s">
        <v>115</v>
      </c>
      <c r="B8" s="52" t="s">
        <v>42</v>
      </c>
      <c r="C8" s="53"/>
      <c r="D8" s="78">
        <f>Nåtid!H8</f>
        <v>0</v>
      </c>
      <c r="E8" s="50"/>
      <c r="F8" s="78">
        <f>Nåtid!D8</f>
        <v>0</v>
      </c>
      <c r="H8" s="54"/>
    </row>
    <row r="9" spans="1:8" x14ac:dyDescent="0.2">
      <c r="A9" s="52" t="s">
        <v>116</v>
      </c>
      <c r="B9" s="52" t="s">
        <v>25</v>
      </c>
      <c r="C9" s="53"/>
      <c r="D9" s="78">
        <f>Nåtid!H9</f>
        <v>0</v>
      </c>
      <c r="E9" s="50"/>
      <c r="F9" s="78">
        <f>Nåtid!D9</f>
        <v>0</v>
      </c>
      <c r="H9" s="54"/>
    </row>
    <row r="10" spans="1:8" x14ac:dyDescent="0.2">
      <c r="A10" s="182" t="s">
        <v>17</v>
      </c>
      <c r="B10" s="183"/>
      <c r="C10" s="56"/>
      <c r="D10" s="79">
        <f>SUM(D6:D9)</f>
        <v>0</v>
      </c>
      <c r="E10" s="50"/>
      <c r="F10" s="79">
        <f>SUM(F6:F9)</f>
        <v>0</v>
      </c>
      <c r="G10" s="58"/>
      <c r="H10" s="57">
        <f>SUM(H6:H9)</f>
        <v>0</v>
      </c>
    </row>
    <row r="11" spans="1:8" x14ac:dyDescent="0.2">
      <c r="A11" s="52" t="s">
        <v>117</v>
      </c>
      <c r="B11" s="52" t="s">
        <v>28</v>
      </c>
      <c r="C11" s="59">
        <v>1</v>
      </c>
      <c r="D11" s="78">
        <f>Nåtid!H11</f>
        <v>0</v>
      </c>
      <c r="E11" s="50"/>
      <c r="F11" s="78">
        <f>Nåtid!D11</f>
        <v>0</v>
      </c>
      <c r="G11" s="58"/>
      <c r="H11" s="54"/>
    </row>
    <row r="12" spans="1:8" x14ac:dyDescent="0.2">
      <c r="A12" s="52" t="s">
        <v>118</v>
      </c>
      <c r="B12" s="52" t="s">
        <v>29</v>
      </c>
      <c r="C12" s="59">
        <v>2</v>
      </c>
      <c r="D12" s="78">
        <f>Nåtid!H12</f>
        <v>0</v>
      </c>
      <c r="E12" s="50"/>
      <c r="F12" s="78">
        <f>Nåtid!D12</f>
        <v>0</v>
      </c>
      <c r="G12" s="58"/>
      <c r="H12" s="54"/>
    </row>
    <row r="13" spans="1:8" x14ac:dyDescent="0.2">
      <c r="A13" s="52" t="s">
        <v>119</v>
      </c>
      <c r="B13" s="52" t="s">
        <v>43</v>
      </c>
      <c r="C13" s="59"/>
      <c r="D13" s="78">
        <f>Nåtid!H13</f>
        <v>0</v>
      </c>
      <c r="E13" s="50"/>
      <c r="F13" s="78">
        <f>Nåtid!D13</f>
        <v>0</v>
      </c>
      <c r="G13" s="58"/>
      <c r="H13" s="54"/>
    </row>
    <row r="14" spans="1:8" x14ac:dyDescent="0.2">
      <c r="A14" s="52" t="s">
        <v>120</v>
      </c>
      <c r="B14" s="52" t="s">
        <v>44</v>
      </c>
      <c r="C14" s="59">
        <v>3</v>
      </c>
      <c r="D14" s="78">
        <f>Nåtid!H14</f>
        <v>0</v>
      </c>
      <c r="E14" s="50"/>
      <c r="F14" s="78">
        <f>Nåtid!D14</f>
        <v>0</v>
      </c>
      <c r="G14" s="58"/>
      <c r="H14" s="54"/>
    </row>
    <row r="15" spans="1:8" x14ac:dyDescent="0.2">
      <c r="A15" s="52" t="s">
        <v>121</v>
      </c>
      <c r="B15" s="52" t="s">
        <v>27</v>
      </c>
      <c r="C15" s="59"/>
      <c r="D15" s="78">
        <f>Nåtid!H15</f>
        <v>0</v>
      </c>
      <c r="E15" s="50"/>
      <c r="F15" s="78">
        <f>Nåtid!D15</f>
        <v>0</v>
      </c>
      <c r="G15" s="58"/>
      <c r="H15" s="54"/>
    </row>
    <row r="16" spans="1:8" x14ac:dyDescent="0.2">
      <c r="A16" s="52" t="s">
        <v>122</v>
      </c>
      <c r="B16" s="52" t="s">
        <v>26</v>
      </c>
      <c r="C16" s="59">
        <v>4</v>
      </c>
      <c r="D16" s="78">
        <f>Nåtid!H16</f>
        <v>0</v>
      </c>
      <c r="E16" s="50"/>
      <c r="F16" s="78">
        <f>Nåtid!D16</f>
        <v>0</v>
      </c>
      <c r="G16" s="58"/>
      <c r="H16" s="54"/>
    </row>
    <row r="17" spans="1:8" x14ac:dyDescent="0.2">
      <c r="A17" s="182" t="s">
        <v>18</v>
      </c>
      <c r="B17" s="183"/>
      <c r="C17" s="56"/>
      <c r="D17" s="79">
        <f>SUM(D11:D16)</f>
        <v>0</v>
      </c>
      <c r="E17" s="50"/>
      <c r="F17" s="79">
        <f>SUM(F11:F16)</f>
        <v>0</v>
      </c>
      <c r="G17" s="58"/>
      <c r="H17" s="57">
        <f>SUM(H11:H16)</f>
        <v>0</v>
      </c>
    </row>
    <row r="18" spans="1:8" x14ac:dyDescent="0.2">
      <c r="A18" s="182" t="s">
        <v>19</v>
      </c>
      <c r="B18" s="183"/>
      <c r="C18" s="56"/>
      <c r="D18" s="79">
        <f>SUM(D10+D17)</f>
        <v>0</v>
      </c>
      <c r="E18" s="50"/>
      <c r="F18" s="79">
        <f>SUM(F10+F17)</f>
        <v>0</v>
      </c>
      <c r="G18" s="58"/>
      <c r="H18" s="57">
        <f>SUM(H10+H17)</f>
        <v>0</v>
      </c>
    </row>
    <row r="19" spans="1:8" x14ac:dyDescent="0.2">
      <c r="A19" s="184" t="s">
        <v>20</v>
      </c>
      <c r="B19" s="185"/>
      <c r="C19" s="48"/>
      <c r="D19" s="80"/>
      <c r="E19" s="50"/>
      <c r="F19" s="80"/>
      <c r="G19" s="51"/>
      <c r="H19" s="61"/>
    </row>
    <row r="20" spans="1:8" x14ac:dyDescent="0.2">
      <c r="A20" s="52" t="s">
        <v>123</v>
      </c>
      <c r="B20" s="52" t="s">
        <v>30</v>
      </c>
      <c r="C20" s="59"/>
      <c r="D20" s="78">
        <f>Nåtid!H20</f>
        <v>0</v>
      </c>
      <c r="E20" s="50"/>
      <c r="F20" s="78">
        <f>Nåtid!D20</f>
        <v>0</v>
      </c>
      <c r="H20" s="54"/>
    </row>
    <row r="21" spans="1:8" x14ac:dyDescent="0.2">
      <c r="A21" s="52" t="s">
        <v>124</v>
      </c>
      <c r="B21" s="52" t="s">
        <v>45</v>
      </c>
      <c r="C21" s="59"/>
      <c r="D21" s="78">
        <f>Nåtid!H21</f>
        <v>0</v>
      </c>
      <c r="E21" s="50"/>
      <c r="F21" s="78">
        <f>Nåtid!D21</f>
        <v>0</v>
      </c>
      <c r="H21" s="60"/>
    </row>
    <row r="22" spans="1:8" x14ac:dyDescent="0.2">
      <c r="A22" s="182" t="s">
        <v>21</v>
      </c>
      <c r="B22" s="183" t="s">
        <v>21</v>
      </c>
      <c r="C22" s="56"/>
      <c r="D22" s="79">
        <f>SUM(D20:D21)</f>
        <v>0</v>
      </c>
      <c r="E22" s="50"/>
      <c r="F22" s="79">
        <f>SUM(F20:F21)</f>
        <v>0</v>
      </c>
      <c r="G22" s="58"/>
      <c r="H22" s="57">
        <f>SUM(H20:H21)</f>
        <v>0</v>
      </c>
    </row>
    <row r="23" spans="1:8" x14ac:dyDescent="0.2">
      <c r="A23" s="52" t="s">
        <v>125</v>
      </c>
      <c r="B23" s="52" t="s">
        <v>31</v>
      </c>
      <c r="C23" s="59">
        <v>5</v>
      </c>
      <c r="D23" s="78">
        <f>Nåtid!H23</f>
        <v>0</v>
      </c>
      <c r="E23" s="50"/>
      <c r="F23" s="78">
        <f>Nåtid!D23</f>
        <v>0</v>
      </c>
      <c r="G23" s="58"/>
      <c r="H23" s="62"/>
    </row>
    <row r="24" spans="1:8" x14ac:dyDescent="0.2">
      <c r="A24" s="52" t="s">
        <v>126</v>
      </c>
      <c r="B24" s="52" t="s">
        <v>33</v>
      </c>
      <c r="C24" s="59">
        <v>6</v>
      </c>
      <c r="D24" s="78">
        <f>Nåtid!H24</f>
        <v>0</v>
      </c>
      <c r="E24" s="50"/>
      <c r="F24" s="78">
        <f>Nåtid!D24</f>
        <v>0</v>
      </c>
      <c r="H24" s="62"/>
    </row>
    <row r="25" spans="1:8" x14ac:dyDescent="0.2">
      <c r="A25" s="182" t="s">
        <v>136</v>
      </c>
      <c r="B25" s="183" t="s">
        <v>46</v>
      </c>
      <c r="C25" s="56"/>
      <c r="D25" s="79">
        <f>SUM(D23:D24)</f>
        <v>0</v>
      </c>
      <c r="E25" s="50"/>
      <c r="F25" s="79">
        <f>SUM(F23:F24)</f>
        <v>0</v>
      </c>
      <c r="H25" s="57">
        <f>SUM(H23:H24)</f>
        <v>0</v>
      </c>
    </row>
    <row r="26" spans="1:8" x14ac:dyDescent="0.2">
      <c r="A26" s="52" t="s">
        <v>127</v>
      </c>
      <c r="B26" s="52" t="s">
        <v>47</v>
      </c>
      <c r="C26" s="59">
        <v>7</v>
      </c>
      <c r="D26" s="78">
        <f>Nåtid!H26</f>
        <v>0</v>
      </c>
      <c r="E26" s="50"/>
      <c r="F26" s="78">
        <f>Nåtid!D26</f>
        <v>0</v>
      </c>
      <c r="H26" s="54"/>
    </row>
    <row r="27" spans="1:8" x14ac:dyDescent="0.2">
      <c r="A27" s="52" t="s">
        <v>128</v>
      </c>
      <c r="B27" s="52" t="s">
        <v>32</v>
      </c>
      <c r="C27" s="59"/>
      <c r="D27" s="78">
        <f>Nåtid!H27</f>
        <v>0</v>
      </c>
      <c r="E27" s="50"/>
      <c r="F27" s="78">
        <f>Nåtid!D27</f>
        <v>0</v>
      </c>
      <c r="H27" s="54"/>
    </row>
    <row r="28" spans="1:8" x14ac:dyDescent="0.2">
      <c r="A28" s="52" t="s">
        <v>128</v>
      </c>
      <c r="B28" s="52" t="s">
        <v>34</v>
      </c>
      <c r="C28" s="59"/>
      <c r="D28" s="78">
        <f>Nåtid!H28</f>
        <v>0</v>
      </c>
      <c r="E28" s="50"/>
      <c r="F28" s="78">
        <f>Nåtid!D28</f>
        <v>0</v>
      </c>
      <c r="H28" s="54"/>
    </row>
    <row r="29" spans="1:8" x14ac:dyDescent="0.2">
      <c r="A29" s="52" t="s">
        <v>129</v>
      </c>
      <c r="B29" s="52" t="s">
        <v>4</v>
      </c>
      <c r="C29" s="59"/>
      <c r="D29" s="78">
        <f>Nåtid!H29</f>
        <v>0</v>
      </c>
      <c r="E29" s="50"/>
      <c r="F29" s="78">
        <f>Nåtid!D29</f>
        <v>0</v>
      </c>
      <c r="H29" s="54"/>
    </row>
    <row r="30" spans="1:8" x14ac:dyDescent="0.2">
      <c r="A30" s="52" t="s">
        <v>130</v>
      </c>
      <c r="B30" s="52" t="s">
        <v>35</v>
      </c>
      <c r="C30" s="59"/>
      <c r="D30" s="78">
        <f>Nåtid!H30</f>
        <v>0</v>
      </c>
      <c r="E30" s="50"/>
      <c r="F30" s="78">
        <f>Nåtid!D30</f>
        <v>0</v>
      </c>
      <c r="H30" s="54"/>
    </row>
    <row r="31" spans="1:8" x14ac:dyDescent="0.2">
      <c r="A31" s="52" t="s">
        <v>131</v>
      </c>
      <c r="B31" s="52" t="s">
        <v>48</v>
      </c>
      <c r="C31" s="59">
        <v>8</v>
      </c>
      <c r="D31" s="78">
        <f>Nåtid!H31</f>
        <v>0</v>
      </c>
      <c r="E31" s="50"/>
      <c r="F31" s="78">
        <f>Nåtid!D31</f>
        <v>0</v>
      </c>
      <c r="H31" s="54"/>
    </row>
    <row r="32" spans="1:8" x14ac:dyDescent="0.2">
      <c r="A32" s="52" t="s">
        <v>132</v>
      </c>
      <c r="B32" s="52" t="s">
        <v>49</v>
      </c>
      <c r="C32" s="59">
        <v>9</v>
      </c>
      <c r="D32" s="78">
        <f>Nåtid!H32</f>
        <v>0</v>
      </c>
      <c r="E32" s="50"/>
      <c r="F32" s="78">
        <f>Nåtid!D32</f>
        <v>0</v>
      </c>
      <c r="H32" s="54"/>
    </row>
    <row r="33" spans="1:8" x14ac:dyDescent="0.2">
      <c r="A33" s="52" t="s">
        <v>133</v>
      </c>
      <c r="B33" s="52" t="s">
        <v>36</v>
      </c>
      <c r="C33" s="59"/>
      <c r="D33" s="78">
        <f>Nåtid!H33</f>
        <v>0</v>
      </c>
      <c r="E33" s="50"/>
      <c r="F33" s="78">
        <f>Nåtid!D33</f>
        <v>0</v>
      </c>
      <c r="H33" s="54"/>
    </row>
    <row r="34" spans="1:8" x14ac:dyDescent="0.2">
      <c r="A34" s="52" t="s">
        <v>134</v>
      </c>
      <c r="B34" s="52" t="s">
        <v>1</v>
      </c>
      <c r="C34" s="59">
        <v>10</v>
      </c>
      <c r="D34" s="78">
        <f>Nåtid!H34</f>
        <v>0</v>
      </c>
      <c r="E34" s="50"/>
      <c r="F34" s="78">
        <f>Nåtid!D34</f>
        <v>0</v>
      </c>
      <c r="H34" s="54"/>
    </row>
    <row r="35" spans="1:8" x14ac:dyDescent="0.2">
      <c r="A35" s="182" t="s">
        <v>22</v>
      </c>
      <c r="B35" s="183"/>
      <c r="C35" s="56"/>
      <c r="D35" s="79">
        <f>SUM(D26:D34)</f>
        <v>0</v>
      </c>
      <c r="E35" s="50"/>
      <c r="F35" s="79">
        <f>SUM(F26:F34)</f>
        <v>0</v>
      </c>
      <c r="G35" s="58"/>
      <c r="H35" s="57">
        <f>SUM(H26:H34)</f>
        <v>0</v>
      </c>
    </row>
    <row r="36" spans="1:8" x14ac:dyDescent="0.2">
      <c r="A36" s="182" t="s">
        <v>137</v>
      </c>
      <c r="B36" s="183"/>
      <c r="C36" s="56"/>
      <c r="D36" s="79">
        <f>SUM(D22+D25+D35)</f>
        <v>0</v>
      </c>
      <c r="E36" s="50"/>
      <c r="F36" s="79">
        <f>SUM(F22+F25+F35)</f>
        <v>0</v>
      </c>
      <c r="G36" s="58"/>
      <c r="H36" s="57">
        <f>SUM(H22+H25+H35)</f>
        <v>0</v>
      </c>
    </row>
    <row r="37" spans="1:8" s="43" customFormat="1" ht="15.75" x14ac:dyDescent="0.25">
      <c r="A37" s="40" t="s">
        <v>23</v>
      </c>
      <c r="B37" s="41"/>
      <c r="C37" s="42"/>
      <c r="D37" s="81"/>
      <c r="E37" s="50"/>
      <c r="F37" s="83"/>
      <c r="G37" s="42"/>
      <c r="H37" s="46" t="s">
        <v>77</v>
      </c>
    </row>
    <row r="38" spans="1:8" s="65" customFormat="1" x14ac:dyDescent="0.2">
      <c r="A38" s="47" t="s">
        <v>135</v>
      </c>
      <c r="B38" s="63" t="s">
        <v>37</v>
      </c>
      <c r="C38" s="64"/>
      <c r="D38" s="77" t="str">
        <f>Nåtid!H38</f>
        <v>Budsjett 2023</v>
      </c>
      <c r="E38" s="50"/>
      <c r="F38" s="77" t="str">
        <f>Nåtid!D38</f>
        <v>Regn. 2022</v>
      </c>
      <c r="G38" s="58"/>
      <c r="H38" s="49" t="s">
        <v>217</v>
      </c>
    </row>
    <row r="39" spans="1:8" s="65" customFormat="1" x14ac:dyDescent="0.2">
      <c r="A39" s="66" t="s">
        <v>80</v>
      </c>
      <c r="B39" s="52" t="s">
        <v>75</v>
      </c>
      <c r="C39" s="53"/>
      <c r="D39" s="78">
        <f>Nåtid!H39</f>
        <v>0</v>
      </c>
      <c r="E39" s="50"/>
      <c r="F39" s="78">
        <f>Nåtid!D39</f>
        <v>0</v>
      </c>
      <c r="G39" s="58"/>
      <c r="H39" s="54"/>
    </row>
    <row r="40" spans="1:8" s="65" customFormat="1" x14ac:dyDescent="0.2">
      <c r="A40" s="66" t="s">
        <v>81</v>
      </c>
      <c r="B40" s="52" t="s">
        <v>73</v>
      </c>
      <c r="C40" s="53"/>
      <c r="D40" s="78">
        <f>Nåtid!H40</f>
        <v>0</v>
      </c>
      <c r="E40" s="50"/>
      <c r="F40" s="78">
        <f>Nåtid!D40</f>
        <v>0</v>
      </c>
      <c r="G40" s="58"/>
      <c r="H40" s="54"/>
    </row>
    <row r="41" spans="1:8" s="65" customFormat="1" x14ac:dyDescent="0.2">
      <c r="A41" s="66" t="s">
        <v>82</v>
      </c>
      <c r="B41" s="52" t="s">
        <v>74</v>
      </c>
      <c r="C41" s="53"/>
      <c r="D41" s="78">
        <f>Nåtid!H41</f>
        <v>0</v>
      </c>
      <c r="E41" s="50"/>
      <c r="F41" s="78">
        <f>Nåtid!D41</f>
        <v>0</v>
      </c>
      <c r="G41" s="58"/>
      <c r="H41" s="54"/>
    </row>
    <row r="42" spans="1:8" s="65" customFormat="1" x14ac:dyDescent="0.2">
      <c r="A42" s="66" t="s">
        <v>50</v>
      </c>
      <c r="B42" s="52" t="s">
        <v>76</v>
      </c>
      <c r="C42" s="53"/>
      <c r="D42" s="78">
        <f>Nåtid!H42</f>
        <v>0</v>
      </c>
      <c r="E42" s="50"/>
      <c r="F42" s="78">
        <f>Nåtid!D42</f>
        <v>0</v>
      </c>
      <c r="G42" s="58"/>
      <c r="H42" s="54"/>
    </row>
    <row r="43" spans="1:8" x14ac:dyDescent="0.2">
      <c r="A43" s="66" t="s">
        <v>83</v>
      </c>
      <c r="B43" s="52" t="s">
        <v>39</v>
      </c>
      <c r="C43" s="53"/>
      <c r="D43" s="78">
        <f>Nåtid!H43</f>
        <v>0</v>
      </c>
      <c r="E43" s="50"/>
      <c r="F43" s="78">
        <f>Nåtid!D43</f>
        <v>0</v>
      </c>
      <c r="G43" s="58"/>
      <c r="H43" s="54"/>
    </row>
    <row r="44" spans="1:8" s="65" customFormat="1" x14ac:dyDescent="0.2">
      <c r="A44" s="66" t="s">
        <v>84</v>
      </c>
      <c r="B44" s="52" t="s">
        <v>3</v>
      </c>
      <c r="C44" s="53"/>
      <c r="D44" s="78">
        <f>Nåtid!H44</f>
        <v>0</v>
      </c>
      <c r="E44" s="50"/>
      <c r="F44" s="78">
        <f>Nåtid!D44</f>
        <v>0</v>
      </c>
      <c r="G44" s="58"/>
      <c r="H44" s="54"/>
    </row>
    <row r="45" spans="1:8" s="65" customFormat="1" x14ac:dyDescent="0.2">
      <c r="A45" s="66" t="s">
        <v>85</v>
      </c>
      <c r="B45" s="52" t="s">
        <v>38</v>
      </c>
      <c r="C45" s="53"/>
      <c r="D45" s="78">
        <f>Nåtid!H45</f>
        <v>0</v>
      </c>
      <c r="E45" s="50"/>
      <c r="F45" s="78">
        <f>Nåtid!D45</f>
        <v>0</v>
      </c>
      <c r="G45" s="58"/>
      <c r="H45" s="54"/>
    </row>
    <row r="46" spans="1:8" s="65" customFormat="1" x14ac:dyDescent="0.2">
      <c r="A46" s="182" t="s">
        <v>51</v>
      </c>
      <c r="B46" s="183"/>
      <c r="C46" s="56"/>
      <c r="D46" s="79">
        <f>SUM(D39:D45)</f>
        <v>0</v>
      </c>
      <c r="E46" s="50"/>
      <c r="F46" s="79">
        <f>SUM(F39:F45)</f>
        <v>0</v>
      </c>
      <c r="G46" s="58"/>
      <c r="H46" s="57">
        <f>SUM(H39:H45)</f>
        <v>0</v>
      </c>
    </row>
    <row r="47" spans="1:8" s="65" customFormat="1" x14ac:dyDescent="0.2">
      <c r="A47" s="47" t="s">
        <v>135</v>
      </c>
      <c r="B47" s="47" t="s">
        <v>40</v>
      </c>
      <c r="C47" s="48"/>
      <c r="D47" s="77" t="str">
        <f>Nåtid!H47</f>
        <v>Budsjett 2023</v>
      </c>
      <c r="E47" s="50"/>
      <c r="F47" s="77" t="str">
        <f>Nåtid!D47</f>
        <v>Regn. 2022</v>
      </c>
      <c r="G47" s="58"/>
      <c r="H47" s="49" t="s">
        <v>217</v>
      </c>
    </row>
    <row r="48" spans="1:8" s="65" customFormat="1" x14ac:dyDescent="0.2">
      <c r="A48" s="52" t="s">
        <v>86</v>
      </c>
      <c r="B48" s="52" t="s">
        <v>52</v>
      </c>
      <c r="C48" s="53"/>
      <c r="D48" s="78">
        <f>Nåtid!H48</f>
        <v>0</v>
      </c>
      <c r="E48" s="50"/>
      <c r="F48" s="78">
        <f>Nåtid!D48</f>
        <v>0</v>
      </c>
      <c r="G48" s="58"/>
      <c r="H48" s="54"/>
    </row>
    <row r="49" spans="1:8" x14ac:dyDescent="0.2">
      <c r="A49" s="182" t="s">
        <v>53</v>
      </c>
      <c r="B49" s="183"/>
      <c r="C49" s="56"/>
      <c r="D49" s="79">
        <f>SUM(D48)</f>
        <v>0</v>
      </c>
      <c r="E49" s="50"/>
      <c r="F49" s="79">
        <f>SUM(F48)</f>
        <v>0</v>
      </c>
      <c r="H49" s="57">
        <f>SUM(H48)</f>
        <v>0</v>
      </c>
    </row>
    <row r="50" spans="1:8" x14ac:dyDescent="0.2">
      <c r="A50" s="52" t="s">
        <v>87</v>
      </c>
      <c r="B50" s="52" t="s">
        <v>54</v>
      </c>
      <c r="C50" s="53"/>
      <c r="D50" s="78">
        <f>Nåtid!H50</f>
        <v>0</v>
      </c>
      <c r="E50" s="50"/>
      <c r="F50" s="78">
        <f>Nåtid!D50</f>
        <v>0</v>
      </c>
      <c r="H50" s="54"/>
    </row>
    <row r="51" spans="1:8" x14ac:dyDescent="0.2">
      <c r="A51" s="52" t="s">
        <v>88</v>
      </c>
      <c r="B51" s="52" t="s">
        <v>55</v>
      </c>
      <c r="C51" s="53"/>
      <c r="D51" s="78">
        <f>Nåtid!H51</f>
        <v>0</v>
      </c>
      <c r="E51" s="50"/>
      <c r="F51" s="78">
        <f>Nåtid!D51</f>
        <v>0</v>
      </c>
      <c r="H51" s="54"/>
    </row>
    <row r="52" spans="1:8" x14ac:dyDescent="0.2">
      <c r="A52" s="52" t="s">
        <v>89</v>
      </c>
      <c r="B52" s="52" t="s">
        <v>5</v>
      </c>
      <c r="C52" s="53"/>
      <c r="D52" s="78">
        <f>Nåtid!H52</f>
        <v>0</v>
      </c>
      <c r="E52" s="50"/>
      <c r="F52" s="78">
        <f>Nåtid!D52</f>
        <v>0</v>
      </c>
      <c r="H52" s="54"/>
    </row>
    <row r="53" spans="1:8" x14ac:dyDescent="0.2">
      <c r="A53" s="52" t="s">
        <v>90</v>
      </c>
      <c r="B53" s="52" t="s">
        <v>56</v>
      </c>
      <c r="C53" s="53"/>
      <c r="D53" s="78">
        <f>Nåtid!H53</f>
        <v>0</v>
      </c>
      <c r="E53" s="50"/>
      <c r="F53" s="78">
        <f>Nåtid!D53</f>
        <v>0</v>
      </c>
      <c r="H53" s="54"/>
    </row>
    <row r="54" spans="1:8" x14ac:dyDescent="0.2">
      <c r="A54" s="52" t="s">
        <v>91</v>
      </c>
      <c r="B54" s="52" t="s">
        <v>57</v>
      </c>
      <c r="C54" s="53"/>
      <c r="D54" s="78">
        <f>Nåtid!H54</f>
        <v>0</v>
      </c>
      <c r="E54" s="50"/>
      <c r="F54" s="78">
        <f>Nåtid!D54</f>
        <v>0</v>
      </c>
      <c r="H54" s="54"/>
    </row>
    <row r="55" spans="1:8" x14ac:dyDescent="0.2">
      <c r="A55" s="182" t="s">
        <v>58</v>
      </c>
      <c r="B55" s="183"/>
      <c r="C55" s="56"/>
      <c r="D55" s="79">
        <f>SUM(D50:D54)</f>
        <v>0</v>
      </c>
      <c r="E55" s="50"/>
      <c r="F55" s="79">
        <f>SUM(F50:F54)</f>
        <v>0</v>
      </c>
      <c r="H55" s="57">
        <f>SUM(H50:H54)</f>
        <v>0</v>
      </c>
    </row>
    <row r="56" spans="1:8" s="65" customFormat="1" x14ac:dyDescent="0.2">
      <c r="A56" s="52" t="s">
        <v>92</v>
      </c>
      <c r="B56" s="52" t="s">
        <v>6</v>
      </c>
      <c r="C56" s="53"/>
      <c r="D56" s="78">
        <f>Nåtid!H56</f>
        <v>0</v>
      </c>
      <c r="E56" s="50"/>
      <c r="F56" s="78">
        <f>Nåtid!D56</f>
        <v>0</v>
      </c>
      <c r="G56" s="58"/>
      <c r="H56" s="54"/>
    </row>
    <row r="57" spans="1:8" x14ac:dyDescent="0.2">
      <c r="A57" s="52" t="s">
        <v>93</v>
      </c>
      <c r="B57" s="52" t="s">
        <v>59</v>
      </c>
      <c r="C57" s="53"/>
      <c r="D57" s="78">
        <f>Nåtid!H57</f>
        <v>0</v>
      </c>
      <c r="E57" s="50"/>
      <c r="F57" s="78">
        <f>Nåtid!D57</f>
        <v>0</v>
      </c>
      <c r="G57" s="58"/>
      <c r="H57" s="54"/>
    </row>
    <row r="58" spans="1:8" s="65" customFormat="1" x14ac:dyDescent="0.2">
      <c r="A58" s="52" t="s">
        <v>94</v>
      </c>
      <c r="B58" s="52" t="s">
        <v>7</v>
      </c>
      <c r="C58" s="53"/>
      <c r="D58" s="78">
        <f>Nåtid!H58</f>
        <v>0</v>
      </c>
      <c r="E58" s="50"/>
      <c r="F58" s="78">
        <f>Nåtid!D58</f>
        <v>0</v>
      </c>
      <c r="G58" s="58"/>
      <c r="H58" s="54"/>
    </row>
    <row r="59" spans="1:8" s="65" customFormat="1" x14ac:dyDescent="0.2">
      <c r="A59" s="52" t="s">
        <v>95</v>
      </c>
      <c r="B59" s="52" t="s">
        <v>8</v>
      </c>
      <c r="C59" s="53"/>
      <c r="D59" s="78">
        <f>Nåtid!H59</f>
        <v>0</v>
      </c>
      <c r="E59" s="50"/>
      <c r="F59" s="78">
        <f>Nåtid!D59</f>
        <v>0</v>
      </c>
      <c r="G59" s="58"/>
      <c r="H59" s="54"/>
    </row>
    <row r="60" spans="1:8" s="65" customFormat="1" x14ac:dyDescent="0.2">
      <c r="A60" s="52" t="s">
        <v>96</v>
      </c>
      <c r="B60" s="52" t="s">
        <v>60</v>
      </c>
      <c r="C60" s="53"/>
      <c r="D60" s="78">
        <f>Nåtid!H60</f>
        <v>0</v>
      </c>
      <c r="E60" s="50"/>
      <c r="F60" s="78">
        <f>Nåtid!D60</f>
        <v>0</v>
      </c>
      <c r="G60" s="58"/>
      <c r="H60" s="54"/>
    </row>
    <row r="61" spans="1:8" x14ac:dyDescent="0.2">
      <c r="A61" s="52" t="s">
        <v>97</v>
      </c>
      <c r="B61" s="52" t="s">
        <v>9</v>
      </c>
      <c r="C61" s="53"/>
      <c r="D61" s="78">
        <f>Nåtid!H61</f>
        <v>0</v>
      </c>
      <c r="E61" s="50"/>
      <c r="F61" s="78">
        <f>Nåtid!D61</f>
        <v>0</v>
      </c>
      <c r="G61" s="58"/>
      <c r="H61" s="54"/>
    </row>
    <row r="62" spans="1:8" x14ac:dyDescent="0.2">
      <c r="A62" s="52" t="s">
        <v>98</v>
      </c>
      <c r="B62" s="52" t="s">
        <v>61</v>
      </c>
      <c r="C62" s="53"/>
      <c r="D62" s="78">
        <f>Nåtid!H62</f>
        <v>0</v>
      </c>
      <c r="E62" s="50"/>
      <c r="F62" s="78">
        <f>Nåtid!D62</f>
        <v>0</v>
      </c>
      <c r="G62" s="58"/>
      <c r="H62" s="54"/>
    </row>
    <row r="63" spans="1:8" x14ac:dyDescent="0.2">
      <c r="A63" s="52" t="s">
        <v>99</v>
      </c>
      <c r="B63" s="52" t="s">
        <v>10</v>
      </c>
      <c r="C63" s="53"/>
      <c r="D63" s="78">
        <f>Nåtid!H63</f>
        <v>0</v>
      </c>
      <c r="E63" s="50"/>
      <c r="F63" s="78">
        <f>Nåtid!D63</f>
        <v>0</v>
      </c>
      <c r="G63" s="58"/>
      <c r="H63" s="54"/>
    </row>
    <row r="64" spans="1:8" x14ac:dyDescent="0.2">
      <c r="A64" s="52" t="s">
        <v>100</v>
      </c>
      <c r="B64" s="52" t="s">
        <v>62</v>
      </c>
      <c r="C64" s="53"/>
      <c r="D64" s="78">
        <f>Nåtid!H64</f>
        <v>0</v>
      </c>
      <c r="E64" s="50"/>
      <c r="F64" s="78">
        <f>Nåtid!D64</f>
        <v>0</v>
      </c>
      <c r="G64" s="58"/>
      <c r="H64" s="54"/>
    </row>
    <row r="65" spans="1:10" s="65" customFormat="1" x14ac:dyDescent="0.2">
      <c r="A65" s="52" t="s">
        <v>101</v>
      </c>
      <c r="B65" s="52" t="s">
        <v>63</v>
      </c>
      <c r="C65" s="53"/>
      <c r="D65" s="78">
        <f>Nåtid!H65</f>
        <v>0</v>
      </c>
      <c r="E65" s="50"/>
      <c r="F65" s="78">
        <f>Nåtid!D65</f>
        <v>0</v>
      </c>
      <c r="G65" s="58"/>
      <c r="H65" s="54"/>
    </row>
    <row r="66" spans="1:10" x14ac:dyDescent="0.2">
      <c r="A66" s="52" t="s">
        <v>102</v>
      </c>
      <c r="B66" s="52" t="s">
        <v>64</v>
      </c>
      <c r="C66" s="53"/>
      <c r="D66" s="78">
        <f>Nåtid!H66</f>
        <v>0</v>
      </c>
      <c r="E66" s="50"/>
      <c r="F66" s="78">
        <f>Nåtid!D66</f>
        <v>0</v>
      </c>
      <c r="G66" s="58"/>
      <c r="H66" s="54"/>
    </row>
    <row r="67" spans="1:10" s="65" customFormat="1" x14ac:dyDescent="0.2">
      <c r="A67" s="52" t="s">
        <v>103</v>
      </c>
      <c r="B67" s="52" t="s">
        <v>11</v>
      </c>
      <c r="C67" s="53"/>
      <c r="D67" s="78">
        <f>Nåtid!H67</f>
        <v>0</v>
      </c>
      <c r="E67" s="50"/>
      <c r="F67" s="78">
        <f>Nåtid!D67</f>
        <v>0</v>
      </c>
      <c r="G67" s="58"/>
      <c r="H67" s="54"/>
    </row>
    <row r="68" spans="1:10" x14ac:dyDescent="0.2">
      <c r="A68" s="52" t="s">
        <v>104</v>
      </c>
      <c r="B68" s="52" t="s">
        <v>65</v>
      </c>
      <c r="C68" s="53"/>
      <c r="D68" s="78">
        <f>Nåtid!H68</f>
        <v>0</v>
      </c>
      <c r="E68" s="50"/>
      <c r="F68" s="78">
        <f>Nåtid!D68</f>
        <v>0</v>
      </c>
      <c r="G68" s="58"/>
      <c r="H68" s="54"/>
    </row>
    <row r="69" spans="1:10" x14ac:dyDescent="0.2">
      <c r="A69" s="52" t="s">
        <v>105</v>
      </c>
      <c r="B69" s="52" t="s">
        <v>12</v>
      </c>
      <c r="C69" s="53"/>
      <c r="D69" s="78">
        <f>Nåtid!H69</f>
        <v>0</v>
      </c>
      <c r="E69" s="50"/>
      <c r="F69" s="78">
        <f>Nåtid!D69</f>
        <v>0</v>
      </c>
      <c r="G69" s="58"/>
      <c r="H69" s="54"/>
    </row>
    <row r="70" spans="1:10" x14ac:dyDescent="0.2">
      <c r="A70" s="52" t="s">
        <v>106</v>
      </c>
      <c r="B70" s="52" t="s">
        <v>66</v>
      </c>
      <c r="C70" s="53"/>
      <c r="D70" s="78">
        <f>Nåtid!H70</f>
        <v>0</v>
      </c>
      <c r="E70" s="50"/>
      <c r="F70" s="78">
        <f>Nåtid!D70</f>
        <v>0</v>
      </c>
      <c r="G70" s="58"/>
      <c r="H70" s="54"/>
      <c r="J70" s="67"/>
    </row>
    <row r="71" spans="1:10" x14ac:dyDescent="0.2">
      <c r="A71" s="52" t="s">
        <v>107</v>
      </c>
      <c r="B71" s="52" t="s">
        <v>13</v>
      </c>
      <c r="C71" s="53"/>
      <c r="D71" s="78">
        <f>Nåtid!H71</f>
        <v>0</v>
      </c>
      <c r="E71" s="50"/>
      <c r="F71" s="78">
        <f>Nåtid!D71</f>
        <v>0</v>
      </c>
      <c r="G71" s="58"/>
      <c r="H71" s="54"/>
      <c r="J71" s="67"/>
    </row>
    <row r="72" spans="1:10" x14ac:dyDescent="0.2">
      <c r="A72" s="182" t="s">
        <v>67</v>
      </c>
      <c r="B72" s="183"/>
      <c r="C72" s="56"/>
      <c r="D72" s="79">
        <f>SUM(D56:D71)</f>
        <v>0</v>
      </c>
      <c r="E72" s="50"/>
      <c r="F72" s="79">
        <f>SUM(F56:F71)</f>
        <v>0</v>
      </c>
      <c r="G72" s="58"/>
      <c r="H72" s="57">
        <f>SUM(H56:H71)</f>
        <v>0</v>
      </c>
    </row>
    <row r="73" spans="1:10" x14ac:dyDescent="0.2">
      <c r="A73" s="52" t="s">
        <v>108</v>
      </c>
      <c r="B73" s="52" t="s">
        <v>69</v>
      </c>
      <c r="C73" s="53"/>
      <c r="D73" s="78">
        <f>Nåtid!H73</f>
        <v>0</v>
      </c>
      <c r="E73" s="50"/>
      <c r="F73" s="78">
        <f>Nåtid!D73</f>
        <v>0</v>
      </c>
      <c r="H73" s="54"/>
    </row>
    <row r="74" spans="1:10" x14ac:dyDescent="0.2">
      <c r="A74" s="52" t="s">
        <v>109</v>
      </c>
      <c r="B74" s="52" t="s">
        <v>70</v>
      </c>
      <c r="C74" s="53"/>
      <c r="D74" s="78">
        <f>Nåtid!H74</f>
        <v>0</v>
      </c>
      <c r="E74" s="50"/>
      <c r="F74" s="78">
        <f>Nåtid!D74</f>
        <v>0</v>
      </c>
      <c r="H74" s="54"/>
    </row>
    <row r="75" spans="1:10" x14ac:dyDescent="0.2">
      <c r="A75" s="52" t="s">
        <v>110</v>
      </c>
      <c r="B75" s="52" t="s">
        <v>71</v>
      </c>
      <c r="C75" s="53"/>
      <c r="D75" s="78">
        <f>Nåtid!H75</f>
        <v>0</v>
      </c>
      <c r="E75" s="50"/>
      <c r="F75" s="78">
        <f>Nåtid!D75</f>
        <v>0</v>
      </c>
      <c r="H75" s="54"/>
    </row>
    <row r="76" spans="1:10" x14ac:dyDescent="0.2">
      <c r="A76" s="52" t="s">
        <v>111</v>
      </c>
      <c r="B76" s="52" t="s">
        <v>14</v>
      </c>
      <c r="C76" s="53"/>
      <c r="D76" s="78">
        <f>Nåtid!H76</f>
        <v>0</v>
      </c>
      <c r="E76" s="50"/>
      <c r="F76" s="78">
        <f>Nåtid!D76</f>
        <v>0</v>
      </c>
      <c r="H76" s="54"/>
    </row>
    <row r="77" spans="1:10" s="65" customFormat="1" x14ac:dyDescent="0.2">
      <c r="A77" s="52" t="s">
        <v>112</v>
      </c>
      <c r="B77" s="52" t="s">
        <v>68</v>
      </c>
      <c r="C77" s="53"/>
      <c r="D77" s="78">
        <f>Nåtid!H77</f>
        <v>0</v>
      </c>
      <c r="E77" s="50"/>
      <c r="F77" s="78">
        <f>Nåtid!D77</f>
        <v>0</v>
      </c>
      <c r="G77" s="58"/>
      <c r="H77" s="54"/>
    </row>
    <row r="78" spans="1:10" s="65" customFormat="1" x14ac:dyDescent="0.2">
      <c r="A78" s="182" t="s">
        <v>72</v>
      </c>
      <c r="B78" s="183"/>
      <c r="C78" s="56"/>
      <c r="D78" s="79">
        <f>SUM(D73:D77)</f>
        <v>0</v>
      </c>
      <c r="E78" s="50"/>
      <c r="F78" s="79">
        <f>SUM(F73:F77)</f>
        <v>0</v>
      </c>
      <c r="G78" s="58"/>
      <c r="H78" s="57">
        <f>SUM(H73:H77)</f>
        <v>0</v>
      </c>
    </row>
    <row r="79" spans="1:10" s="65" customFormat="1" x14ac:dyDescent="0.2">
      <c r="A79" s="68" t="s">
        <v>138</v>
      </c>
      <c r="B79" s="69" t="s">
        <v>139</v>
      </c>
      <c r="C79" s="53"/>
      <c r="D79" s="78">
        <f>Nåtid!H79</f>
        <v>0</v>
      </c>
      <c r="E79" s="50"/>
      <c r="F79" s="78">
        <f>Nåtid!D79</f>
        <v>0</v>
      </c>
      <c r="G79" s="58"/>
      <c r="H79" s="60"/>
    </row>
    <row r="80" spans="1:10" s="65" customFormat="1" ht="13.5" thickBot="1" x14ac:dyDescent="0.25">
      <c r="A80" s="186" t="s">
        <v>140</v>
      </c>
      <c r="B80" s="187"/>
      <c r="C80" s="56"/>
      <c r="D80" s="79">
        <f>SUM(D79)</f>
        <v>0</v>
      </c>
      <c r="E80" s="50"/>
      <c r="F80" s="79">
        <f>SUM(F79)</f>
        <v>0</v>
      </c>
      <c r="H80" s="57">
        <f>SUM(H79)</f>
        <v>0</v>
      </c>
    </row>
    <row r="81" spans="1:8" s="75" customFormat="1" ht="16.5" thickBot="1" x14ac:dyDescent="0.25">
      <c r="A81" s="70" t="s">
        <v>141</v>
      </c>
      <c r="B81" s="71" t="s">
        <v>142</v>
      </c>
      <c r="C81" s="72"/>
      <c r="D81" s="82">
        <f>SUM(D46-D49-D55-D72-D78-D80)</f>
        <v>0</v>
      </c>
      <c r="E81" s="50"/>
      <c r="F81" s="82">
        <f>SUM(F46-F49-F55-F72-F78-F80)</f>
        <v>0</v>
      </c>
      <c r="G81" s="74"/>
      <c r="H81" s="73">
        <f>SUM(H46-H49-H55-H72-H78-H80)</f>
        <v>0</v>
      </c>
    </row>
    <row r="82" spans="1:8" x14ac:dyDescent="0.2">
      <c r="A82" s="50" t="s">
        <v>2</v>
      </c>
      <c r="B82" s="50" t="s">
        <v>0</v>
      </c>
    </row>
    <row r="51010" spans="1:1" x14ac:dyDescent="0.2">
      <c r="A51010" s="50">
        <v>7</v>
      </c>
    </row>
  </sheetData>
  <sheetProtection sheet="1"/>
  <mergeCells count="15">
    <mergeCell ref="A72:B72"/>
    <mergeCell ref="A78:B78"/>
    <mergeCell ref="A80:B80"/>
    <mergeCell ref="A25:B25"/>
    <mergeCell ref="A35:B35"/>
    <mergeCell ref="A36:B36"/>
    <mergeCell ref="A46:B46"/>
    <mergeCell ref="A49:B49"/>
    <mergeCell ref="A55:B55"/>
    <mergeCell ref="A22:B22"/>
    <mergeCell ref="C2:H2"/>
    <mergeCell ref="A10:B10"/>
    <mergeCell ref="A17:B17"/>
    <mergeCell ref="A18:B18"/>
    <mergeCell ref="A19:B19"/>
  </mergeCells>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D37"/>
  <sheetViews>
    <sheetView topLeftCell="A7" workbookViewId="0">
      <selection activeCell="C18" sqref="C18"/>
    </sheetView>
  </sheetViews>
  <sheetFormatPr baseColWidth="10" defaultColWidth="11.42578125" defaultRowHeight="15" x14ac:dyDescent="0.25"/>
  <cols>
    <col min="1" max="1" width="30.140625" style="84" bestFit="1" customWidth="1"/>
    <col min="2" max="2" width="23.42578125" style="84" bestFit="1" customWidth="1"/>
    <col min="3" max="3" width="11.28515625" style="84" bestFit="1" customWidth="1"/>
    <col min="4" max="16384" width="11.42578125" style="84"/>
  </cols>
  <sheetData>
    <row r="1" spans="1:4" ht="18.75" x14ac:dyDescent="0.3">
      <c r="A1" s="180" t="s">
        <v>144</v>
      </c>
      <c r="B1" s="180"/>
      <c r="C1" s="180"/>
      <c r="D1" s="180"/>
    </row>
    <row r="3" spans="1:4" ht="18.75" x14ac:dyDescent="0.3">
      <c r="A3" s="181" t="s">
        <v>15</v>
      </c>
      <c r="B3" s="181"/>
      <c r="C3" s="181"/>
    </row>
    <row r="4" spans="1:4" x14ac:dyDescent="0.25">
      <c r="A4" s="84" t="s">
        <v>18</v>
      </c>
      <c r="B4" s="85" t="str">
        <f>År1_Delmål1!A17</f>
        <v>Sum omløpsmidler</v>
      </c>
      <c r="C4" s="85">
        <f>År1_Delmål1!D17</f>
        <v>0</v>
      </c>
    </row>
    <row r="5" spans="1:4" x14ac:dyDescent="0.25">
      <c r="A5" s="84" t="s">
        <v>22</v>
      </c>
      <c r="B5" s="84" t="str">
        <f>År1_Delmål1!A35</f>
        <v>Sum kortsiktig gjeld</v>
      </c>
      <c r="C5" s="85">
        <f>År1_Delmål1!D35</f>
        <v>0</v>
      </c>
    </row>
    <row r="6" spans="1:4" x14ac:dyDescent="0.25">
      <c r="A6" s="84" t="s">
        <v>21</v>
      </c>
      <c r="B6" s="84" t="str">
        <f>År1_Delmål1!A22</f>
        <v>Sum egenkapital</v>
      </c>
      <c r="C6" s="85">
        <f>År1_Delmål1!D22</f>
        <v>0</v>
      </c>
    </row>
    <row r="7" spans="1:4" x14ac:dyDescent="0.25">
      <c r="A7" s="84" t="s">
        <v>137</v>
      </c>
      <c r="B7" s="84" t="str">
        <f>År1_Delmål1!A36</f>
        <v>Sum egenkapital og gjeld</v>
      </c>
      <c r="C7" s="85">
        <f>År1_Delmål1!D36</f>
        <v>0</v>
      </c>
    </row>
    <row r="8" spans="1:4" x14ac:dyDescent="0.25">
      <c r="A8" s="84" t="s">
        <v>145</v>
      </c>
      <c r="B8" s="84" t="str">
        <f>År1_Delmål1!A36</f>
        <v>Sum egenkapital og gjeld</v>
      </c>
      <c r="C8" s="85">
        <f>År1_Delmål1!F36</f>
        <v>0</v>
      </c>
    </row>
    <row r="10" spans="1:4" ht="18.75" x14ac:dyDescent="0.3">
      <c r="A10" s="181" t="s">
        <v>146</v>
      </c>
      <c r="B10" s="181"/>
      <c r="C10" s="181"/>
    </row>
    <row r="11" spans="1:4" x14ac:dyDescent="0.25">
      <c r="A11" s="84" t="s">
        <v>51</v>
      </c>
      <c r="B11" s="84" t="str">
        <f>År1_Delmål1!A46</f>
        <v>Sum salgs- og driftsinntekt</v>
      </c>
      <c r="C11" s="85">
        <f>År1_Delmål1!D46</f>
        <v>0</v>
      </c>
    </row>
    <row r="12" spans="1:4" x14ac:dyDescent="0.25">
      <c r="A12" s="86" t="s">
        <v>53</v>
      </c>
      <c r="B12" s="86" t="str">
        <f>År1_Delmål1!A49</f>
        <v>Sum varekostnad</v>
      </c>
      <c r="C12" s="87">
        <f>-År1_Delmål1!D49</f>
        <v>0</v>
      </c>
    </row>
    <row r="13" spans="1:4" x14ac:dyDescent="0.25">
      <c r="A13" s="86" t="s">
        <v>58</v>
      </c>
      <c r="B13" s="86" t="str">
        <f>År1_Delmål1!A55</f>
        <v>Sum lønns- og personalkostnad</v>
      </c>
      <c r="C13" s="87">
        <f>-År1_Delmål1!D55</f>
        <v>0</v>
      </c>
    </row>
    <row r="14" spans="1:4" x14ac:dyDescent="0.25">
      <c r="A14" s="86" t="s">
        <v>67</v>
      </c>
      <c r="B14" s="86" t="str">
        <f>År1_Delmål1!A72</f>
        <v>Sum andre driftsk./avskrivning</v>
      </c>
      <c r="C14" s="87">
        <f>-År1_Delmål1!D72</f>
        <v>0</v>
      </c>
    </row>
    <row r="15" spans="1:4" x14ac:dyDescent="0.25">
      <c r="A15" s="88" t="s">
        <v>147</v>
      </c>
      <c r="B15" s="88"/>
      <c r="C15" s="89">
        <f>SUM(C11+C12+C13+C14)</f>
        <v>0</v>
      </c>
    </row>
    <row r="16" spans="1:4" x14ac:dyDescent="0.25">
      <c r="A16" s="84" t="s">
        <v>153</v>
      </c>
      <c r="B16" s="84" t="str">
        <f>År1_Delmål1!A46</f>
        <v>Sum salgs- og driftsinntekt</v>
      </c>
      <c r="C16" s="85">
        <f>År1_Delmål1!F46</f>
        <v>0</v>
      </c>
    </row>
    <row r="17" spans="1:3" x14ac:dyDescent="0.25">
      <c r="A17" s="84" t="s">
        <v>154</v>
      </c>
      <c r="B17" s="84" t="str">
        <f>År1_Delmål1!B73</f>
        <v>Renteinntekt</v>
      </c>
      <c r="C17" s="85">
        <f>-År1_Delmål1!D73</f>
        <v>0</v>
      </c>
    </row>
    <row r="18" spans="1:3" x14ac:dyDescent="0.25">
      <c r="A18" s="86" t="s">
        <v>142</v>
      </c>
      <c r="B18" s="86" t="str">
        <f>År1_Delmål1!B81</f>
        <v>Resultat etter skatt</v>
      </c>
      <c r="C18" s="87">
        <f>År1_Delmål1!D81</f>
        <v>0</v>
      </c>
    </row>
    <row r="19" spans="1:3" x14ac:dyDescent="0.25">
      <c r="A19" s="86" t="s">
        <v>140</v>
      </c>
      <c r="B19" s="86" t="str">
        <f>År1_Delmål1!A80</f>
        <v>Sum skattekostnad</v>
      </c>
      <c r="C19" s="87">
        <f>-År1_Delmål1!D80</f>
        <v>0</v>
      </c>
    </row>
    <row r="20" spans="1:3" x14ac:dyDescent="0.25">
      <c r="A20" s="88" t="s">
        <v>148</v>
      </c>
      <c r="B20" s="88"/>
      <c r="C20" s="89">
        <f>C18+C19</f>
        <v>0</v>
      </c>
    </row>
    <row r="21" spans="1:3" x14ac:dyDescent="0.25">
      <c r="A21" s="86" t="s">
        <v>155</v>
      </c>
      <c r="B21" s="86" t="str">
        <f>År1_Delmål1!B81</f>
        <v>Resultat etter skatt</v>
      </c>
      <c r="C21" s="87">
        <f>År1_Delmål1!F81</f>
        <v>0</v>
      </c>
    </row>
    <row r="22" spans="1:3" x14ac:dyDescent="0.25">
      <c r="A22" s="86" t="s">
        <v>156</v>
      </c>
      <c r="B22" s="86" t="str">
        <f>År1_Delmål1!A80</f>
        <v>Sum skattekostnad</v>
      </c>
      <c r="C22" s="87">
        <f>-År1_Delmål1!F80</f>
        <v>0</v>
      </c>
    </row>
    <row r="23" spans="1:3" x14ac:dyDescent="0.25">
      <c r="A23" s="88" t="s">
        <v>149</v>
      </c>
      <c r="B23" s="88"/>
      <c r="C23" s="89">
        <f>SUM(C21+C22)</f>
        <v>0</v>
      </c>
    </row>
    <row r="25" spans="1:3" ht="18.75" x14ac:dyDescent="0.3">
      <c r="A25" s="181" t="s">
        <v>150</v>
      </c>
      <c r="B25" s="181"/>
      <c r="C25" s="181"/>
    </row>
    <row r="26" spans="1:3" x14ac:dyDescent="0.25">
      <c r="A26" s="84" t="s">
        <v>51</v>
      </c>
      <c r="B26" s="84" t="str">
        <f>År1_Delmål1!A46</f>
        <v>Sum salgs- og driftsinntekt</v>
      </c>
      <c r="C26" s="85">
        <f>År1_Delmål1!H46</f>
        <v>0</v>
      </c>
    </row>
    <row r="27" spans="1:3" x14ac:dyDescent="0.25">
      <c r="A27" s="86" t="s">
        <v>53</v>
      </c>
      <c r="B27" s="86" t="str">
        <f>År1_Delmål1!A49</f>
        <v>Sum varekostnad</v>
      </c>
      <c r="C27" s="87">
        <f>-År1_Delmål1!H49</f>
        <v>0</v>
      </c>
    </row>
    <row r="28" spans="1:3" x14ac:dyDescent="0.25">
      <c r="A28" s="86" t="s">
        <v>58</v>
      </c>
      <c r="B28" s="86" t="str">
        <f>År1_Delmål1!A55</f>
        <v>Sum lønns- og personalkostnad</v>
      </c>
      <c r="C28" s="87">
        <f>-År1_Delmål1!H55</f>
        <v>0</v>
      </c>
    </row>
    <row r="29" spans="1:3" x14ac:dyDescent="0.25">
      <c r="A29" s="86" t="s">
        <v>67</v>
      </c>
      <c r="B29" s="86" t="str">
        <f>År1_Delmål1!A72</f>
        <v>Sum andre driftsk./avskrivning</v>
      </c>
      <c r="C29" s="87">
        <f>-År1_Delmål1!H72</f>
        <v>0</v>
      </c>
    </row>
    <row r="30" spans="1:3" x14ac:dyDescent="0.25">
      <c r="A30" s="88" t="s">
        <v>147</v>
      </c>
      <c r="B30" s="88"/>
      <c r="C30" s="89">
        <f>SUM(C26+C27+C28+C29)</f>
        <v>0</v>
      </c>
    </row>
    <row r="31" spans="1:3" x14ac:dyDescent="0.25">
      <c r="A31" s="84" t="s">
        <v>154</v>
      </c>
      <c r="B31" s="84" t="str">
        <f>År1_Delmål1!B73</f>
        <v>Renteinntekt</v>
      </c>
      <c r="C31" s="85">
        <f>-År1_Delmål1!H73</f>
        <v>0</v>
      </c>
    </row>
    <row r="32" spans="1:3" x14ac:dyDescent="0.25">
      <c r="A32" s="86" t="s">
        <v>142</v>
      </c>
      <c r="B32" s="86" t="str">
        <f>År1_Delmål1!B81</f>
        <v>Resultat etter skatt</v>
      </c>
      <c r="C32" s="87">
        <f>År1_Delmål1!H81</f>
        <v>0</v>
      </c>
    </row>
    <row r="33" spans="1:3" x14ac:dyDescent="0.25">
      <c r="A33" s="86" t="s">
        <v>140</v>
      </c>
      <c r="B33" s="86" t="str">
        <f>År1_Delmål1!A80</f>
        <v>Sum skattekostnad</v>
      </c>
      <c r="C33" s="87">
        <f>-År1_Delmål1!H80</f>
        <v>0</v>
      </c>
    </row>
    <row r="34" spans="1:3" x14ac:dyDescent="0.25">
      <c r="A34" s="88" t="s">
        <v>148</v>
      </c>
      <c r="B34" s="88"/>
      <c r="C34" s="89">
        <f>C32+C33</f>
        <v>0</v>
      </c>
    </row>
    <row r="36" spans="1:3" ht="18.75" x14ac:dyDescent="0.3">
      <c r="A36" s="181" t="s">
        <v>151</v>
      </c>
      <c r="B36" s="181"/>
      <c r="C36" s="181"/>
    </row>
    <row r="37" spans="1:3" x14ac:dyDescent="0.25">
      <c r="A37" s="90" t="s">
        <v>152</v>
      </c>
      <c r="B37" s="85" t="str">
        <f>År1_Delmål1!B81</f>
        <v>Resultat etter skatt</v>
      </c>
      <c r="C37" s="85">
        <f>År1_Delmål1!E81</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I51010"/>
  <sheetViews>
    <sheetView showGridLines="0" topLeftCell="A61" zoomScaleNormal="90" workbookViewId="0">
      <selection activeCell="H47" sqref="H47"/>
    </sheetView>
  </sheetViews>
  <sheetFormatPr baseColWidth="10" defaultColWidth="9.140625" defaultRowHeight="12.75" x14ac:dyDescent="0.2"/>
  <cols>
    <col min="1" max="1" width="14.28515625" style="50" customWidth="1"/>
    <col min="2" max="2" width="38.42578125" style="50" customWidth="1"/>
    <col min="3" max="3" width="9.140625" style="76" customWidth="1"/>
    <col min="4" max="4" width="13.5703125" style="55" customWidth="1"/>
    <col min="5" max="5" width="13.140625" style="55" customWidth="1"/>
    <col min="6" max="7" width="14.42578125" style="55" customWidth="1"/>
    <col min="8" max="8" width="12" style="50" bestFit="1" customWidth="1"/>
    <col min="9" max="16384" width="9.140625" style="50"/>
  </cols>
  <sheetData>
    <row r="1" spans="1:8" s="43" customFormat="1" ht="15.75" x14ac:dyDescent="0.25">
      <c r="A1" s="40" t="s">
        <v>213</v>
      </c>
      <c r="B1" s="41"/>
      <c r="C1" s="42"/>
      <c r="D1" s="42"/>
      <c r="E1" s="42"/>
      <c r="F1" s="42"/>
      <c r="G1" s="42"/>
    </row>
    <row r="2" spans="1:8" s="43" customFormat="1" ht="15.75" x14ac:dyDescent="0.25">
      <c r="A2" s="40" t="s">
        <v>210</v>
      </c>
      <c r="B2" s="44"/>
      <c r="C2" s="175" t="s">
        <v>215</v>
      </c>
      <c r="D2" s="175"/>
      <c r="E2" s="175"/>
      <c r="F2" s="175"/>
      <c r="G2" s="175"/>
      <c r="H2" s="175"/>
    </row>
    <row r="3" spans="1:8" s="43" customFormat="1" ht="15.75" x14ac:dyDescent="0.25">
      <c r="B3" s="44"/>
      <c r="C3" s="42"/>
      <c r="D3" s="42"/>
      <c r="E3" s="42"/>
      <c r="F3" s="42"/>
      <c r="G3" s="42"/>
    </row>
    <row r="4" spans="1:8" s="43" customFormat="1" ht="15.75" x14ac:dyDescent="0.25">
      <c r="B4" s="40" t="s">
        <v>15</v>
      </c>
      <c r="C4" s="41"/>
      <c r="D4" s="42"/>
      <c r="E4" s="45" t="s">
        <v>77</v>
      </c>
      <c r="F4" s="42"/>
      <c r="G4" s="42"/>
      <c r="H4" s="46" t="s">
        <v>77</v>
      </c>
    </row>
    <row r="5" spans="1:8" x14ac:dyDescent="0.2">
      <c r="A5" s="47" t="s">
        <v>135</v>
      </c>
      <c r="B5" s="47" t="s">
        <v>16</v>
      </c>
      <c r="C5" s="48" t="s">
        <v>79</v>
      </c>
      <c r="D5" s="77" t="str">
        <f>År1_Delmål1!H5</f>
        <v>Budsjett 2024</v>
      </c>
      <c r="E5" s="50"/>
      <c r="F5" s="77" t="str">
        <f>År1_Delmål1!D5</f>
        <v>Budsjett 2023</v>
      </c>
      <c r="G5" s="51"/>
      <c r="H5" s="49" t="s">
        <v>220</v>
      </c>
    </row>
    <row r="6" spans="1:8" x14ac:dyDescent="0.2">
      <c r="A6" s="52" t="s">
        <v>113</v>
      </c>
      <c r="B6" s="52" t="s">
        <v>24</v>
      </c>
      <c r="C6" s="53"/>
      <c r="D6" s="78">
        <f>År1_Delmål1!H6</f>
        <v>0</v>
      </c>
      <c r="E6" s="50"/>
      <c r="F6" s="78">
        <f>År1_Delmål1!D6</f>
        <v>0</v>
      </c>
      <c r="G6" s="51"/>
      <c r="H6" s="54"/>
    </row>
    <row r="7" spans="1:8" x14ac:dyDescent="0.2">
      <c r="A7" s="52" t="s">
        <v>114</v>
      </c>
      <c r="B7" s="52" t="s">
        <v>41</v>
      </c>
      <c r="C7" s="53"/>
      <c r="D7" s="78">
        <f>År1_Delmål1!H7</f>
        <v>0</v>
      </c>
      <c r="E7" s="50"/>
      <c r="F7" s="78">
        <f>År1_Delmål1!D7</f>
        <v>0</v>
      </c>
      <c r="H7" s="54"/>
    </row>
    <row r="8" spans="1:8" x14ac:dyDescent="0.2">
      <c r="A8" s="52" t="s">
        <v>115</v>
      </c>
      <c r="B8" s="52" t="s">
        <v>42</v>
      </c>
      <c r="C8" s="53"/>
      <c r="D8" s="78">
        <f>År1_Delmål1!H8</f>
        <v>0</v>
      </c>
      <c r="E8" s="50"/>
      <c r="F8" s="78">
        <f>År1_Delmål1!D8</f>
        <v>0</v>
      </c>
      <c r="H8" s="54"/>
    </row>
    <row r="9" spans="1:8" x14ac:dyDescent="0.2">
      <c r="A9" s="52" t="s">
        <v>116</v>
      </c>
      <c r="B9" s="52" t="s">
        <v>25</v>
      </c>
      <c r="C9" s="53"/>
      <c r="D9" s="78">
        <f>År1_Delmål1!H9</f>
        <v>0</v>
      </c>
      <c r="E9" s="50"/>
      <c r="F9" s="78">
        <f>År1_Delmål1!D9</f>
        <v>0</v>
      </c>
      <c r="H9" s="54"/>
    </row>
    <row r="10" spans="1:8" x14ac:dyDescent="0.2">
      <c r="A10" s="182" t="s">
        <v>17</v>
      </c>
      <c r="B10" s="183"/>
      <c r="C10" s="56"/>
      <c r="D10" s="79">
        <f>SUM(D6:D9)</f>
        <v>0</v>
      </c>
      <c r="E10" s="50"/>
      <c r="F10" s="79">
        <f>SUM(F6:F9)</f>
        <v>0</v>
      </c>
      <c r="G10" s="58"/>
      <c r="H10" s="57">
        <f>SUM(H6:H9)</f>
        <v>0</v>
      </c>
    </row>
    <row r="11" spans="1:8" x14ac:dyDescent="0.2">
      <c r="A11" s="52" t="s">
        <v>117</v>
      </c>
      <c r="B11" s="52" t="s">
        <v>28</v>
      </c>
      <c r="C11" s="59">
        <v>1</v>
      </c>
      <c r="D11" s="78">
        <f>År1_Delmål1!H11</f>
        <v>0</v>
      </c>
      <c r="E11" s="50"/>
      <c r="F11" s="78">
        <f>År1_Delmål1!D11</f>
        <v>0</v>
      </c>
      <c r="G11" s="58"/>
      <c r="H11" s="60"/>
    </row>
    <row r="12" spans="1:8" x14ac:dyDescent="0.2">
      <c r="A12" s="52" t="s">
        <v>118</v>
      </c>
      <c r="B12" s="52" t="s">
        <v>29</v>
      </c>
      <c r="C12" s="59">
        <v>2</v>
      </c>
      <c r="D12" s="78">
        <f>År1_Delmål1!H12</f>
        <v>0</v>
      </c>
      <c r="E12" s="50"/>
      <c r="F12" s="78">
        <f>År1_Delmål1!D12</f>
        <v>0</v>
      </c>
      <c r="G12" s="58"/>
      <c r="H12" s="60"/>
    </row>
    <row r="13" spans="1:8" x14ac:dyDescent="0.2">
      <c r="A13" s="52" t="s">
        <v>119</v>
      </c>
      <c r="B13" s="52" t="s">
        <v>43</v>
      </c>
      <c r="C13" s="59"/>
      <c r="D13" s="78">
        <f>År1_Delmål1!H13</f>
        <v>0</v>
      </c>
      <c r="E13" s="50"/>
      <c r="F13" s="78">
        <f>År1_Delmål1!D13</f>
        <v>0</v>
      </c>
      <c r="G13" s="58"/>
      <c r="H13" s="60"/>
    </row>
    <row r="14" spans="1:8" x14ac:dyDescent="0.2">
      <c r="A14" s="52" t="s">
        <v>120</v>
      </c>
      <c r="B14" s="52" t="s">
        <v>44</v>
      </c>
      <c r="C14" s="59">
        <v>3</v>
      </c>
      <c r="D14" s="78">
        <f>År1_Delmål1!H14</f>
        <v>0</v>
      </c>
      <c r="E14" s="50"/>
      <c r="F14" s="78">
        <f>År1_Delmål1!D14</f>
        <v>0</v>
      </c>
      <c r="G14" s="58"/>
      <c r="H14" s="60"/>
    </row>
    <row r="15" spans="1:8" x14ac:dyDescent="0.2">
      <c r="A15" s="52" t="s">
        <v>121</v>
      </c>
      <c r="B15" s="52" t="s">
        <v>27</v>
      </c>
      <c r="C15" s="59"/>
      <c r="D15" s="78">
        <f>År1_Delmål1!H15</f>
        <v>0</v>
      </c>
      <c r="E15" s="50"/>
      <c r="F15" s="78">
        <f>År1_Delmål1!D15</f>
        <v>0</v>
      </c>
      <c r="G15" s="58"/>
      <c r="H15" s="60"/>
    </row>
    <row r="16" spans="1:8" x14ac:dyDescent="0.2">
      <c r="A16" s="52" t="s">
        <v>122</v>
      </c>
      <c r="B16" s="52" t="s">
        <v>26</v>
      </c>
      <c r="C16" s="59">
        <v>4</v>
      </c>
      <c r="D16" s="78">
        <f>År1_Delmål1!H16</f>
        <v>0</v>
      </c>
      <c r="E16" s="50"/>
      <c r="F16" s="78">
        <f>År1_Delmål1!D16</f>
        <v>0</v>
      </c>
      <c r="G16" s="58"/>
      <c r="H16" s="60"/>
    </row>
    <row r="17" spans="1:8" x14ac:dyDescent="0.2">
      <c r="A17" s="182" t="s">
        <v>18</v>
      </c>
      <c r="B17" s="183"/>
      <c r="C17" s="56"/>
      <c r="D17" s="79">
        <f>SUM(D11:D16)</f>
        <v>0</v>
      </c>
      <c r="E17" s="50"/>
      <c r="F17" s="79">
        <f>SUM(F11:F16)</f>
        <v>0</v>
      </c>
      <c r="G17" s="58"/>
      <c r="H17" s="57">
        <f>SUM(H11:H16)</f>
        <v>0</v>
      </c>
    </row>
    <row r="18" spans="1:8" x14ac:dyDescent="0.2">
      <c r="A18" s="182" t="s">
        <v>19</v>
      </c>
      <c r="B18" s="183"/>
      <c r="C18" s="56"/>
      <c r="D18" s="79">
        <f>SUM(D10+D17)</f>
        <v>0</v>
      </c>
      <c r="E18" s="50"/>
      <c r="F18" s="79">
        <f>SUM(F10+F17)</f>
        <v>0</v>
      </c>
      <c r="G18" s="58"/>
      <c r="H18" s="57">
        <f>SUM(H10+H17)</f>
        <v>0</v>
      </c>
    </row>
    <row r="19" spans="1:8" x14ac:dyDescent="0.2">
      <c r="A19" s="184" t="s">
        <v>20</v>
      </c>
      <c r="B19" s="185"/>
      <c r="C19" s="48"/>
      <c r="D19" s="80"/>
      <c r="E19" s="50"/>
      <c r="F19" s="80"/>
      <c r="G19" s="51"/>
      <c r="H19" s="61"/>
    </row>
    <row r="20" spans="1:8" x14ac:dyDescent="0.2">
      <c r="A20" s="52" t="s">
        <v>123</v>
      </c>
      <c r="B20" s="52" t="s">
        <v>30</v>
      </c>
      <c r="C20" s="59"/>
      <c r="D20" s="78">
        <f>År1_Delmål1!H20</f>
        <v>0</v>
      </c>
      <c r="E20" s="50"/>
      <c r="F20" s="78">
        <f>År1_Delmål1!D20</f>
        <v>0</v>
      </c>
      <c r="H20" s="60"/>
    </row>
    <row r="21" spans="1:8" x14ac:dyDescent="0.2">
      <c r="A21" s="52" t="s">
        <v>124</v>
      </c>
      <c r="B21" s="52" t="s">
        <v>45</v>
      </c>
      <c r="C21" s="59"/>
      <c r="D21" s="78">
        <f>År1_Delmål1!H21</f>
        <v>0</v>
      </c>
      <c r="E21" s="50"/>
      <c r="F21" s="78">
        <f>År1_Delmål1!D21</f>
        <v>0</v>
      </c>
      <c r="H21" s="60"/>
    </row>
    <row r="22" spans="1:8" x14ac:dyDescent="0.2">
      <c r="A22" s="182" t="s">
        <v>21</v>
      </c>
      <c r="B22" s="183" t="s">
        <v>21</v>
      </c>
      <c r="C22" s="56"/>
      <c r="D22" s="79">
        <f>SUM(D20:D21)</f>
        <v>0</v>
      </c>
      <c r="E22" s="50"/>
      <c r="F22" s="79">
        <f>SUM(F20:F21)</f>
        <v>0</v>
      </c>
      <c r="G22" s="58"/>
      <c r="H22" s="57">
        <f>SUM(H20:H21)</f>
        <v>0</v>
      </c>
    </row>
    <row r="23" spans="1:8" x14ac:dyDescent="0.2">
      <c r="A23" s="52" t="s">
        <v>125</v>
      </c>
      <c r="B23" s="52" t="s">
        <v>31</v>
      </c>
      <c r="C23" s="59">
        <v>5</v>
      </c>
      <c r="D23" s="78">
        <f>År1_Delmål1!H23</f>
        <v>0</v>
      </c>
      <c r="E23" s="50"/>
      <c r="F23" s="78">
        <f>År1_Delmål1!D23</f>
        <v>0</v>
      </c>
      <c r="G23" s="58"/>
      <c r="H23" s="62"/>
    </row>
    <row r="24" spans="1:8" x14ac:dyDescent="0.2">
      <c r="A24" s="52" t="s">
        <v>126</v>
      </c>
      <c r="B24" s="52" t="s">
        <v>33</v>
      </c>
      <c r="C24" s="59">
        <v>6</v>
      </c>
      <c r="D24" s="78">
        <f>År1_Delmål1!H24</f>
        <v>0</v>
      </c>
      <c r="E24" s="50"/>
      <c r="F24" s="78">
        <f>År1_Delmål1!D24</f>
        <v>0</v>
      </c>
      <c r="H24" s="60"/>
    </row>
    <row r="25" spans="1:8" x14ac:dyDescent="0.2">
      <c r="A25" s="182" t="s">
        <v>136</v>
      </c>
      <c r="B25" s="183" t="s">
        <v>46</v>
      </c>
      <c r="C25" s="56"/>
      <c r="D25" s="79">
        <f>SUM(D23:D24)</f>
        <v>0</v>
      </c>
      <c r="E25" s="50"/>
      <c r="F25" s="79">
        <f>SUM(F23:F24)</f>
        <v>0</v>
      </c>
      <c r="H25" s="57">
        <f>SUM(H23:H24)</f>
        <v>0</v>
      </c>
    </row>
    <row r="26" spans="1:8" x14ac:dyDescent="0.2">
      <c r="A26" s="52" t="s">
        <v>127</v>
      </c>
      <c r="B26" s="52" t="s">
        <v>47</v>
      </c>
      <c r="C26" s="59">
        <v>7</v>
      </c>
      <c r="D26" s="78">
        <f>År1_Delmål1!H26</f>
        <v>0</v>
      </c>
      <c r="E26" s="50"/>
      <c r="F26" s="78">
        <f>År1_Delmål1!D26</f>
        <v>0</v>
      </c>
      <c r="H26" s="60"/>
    </row>
    <row r="27" spans="1:8" x14ac:dyDescent="0.2">
      <c r="A27" s="52" t="s">
        <v>128</v>
      </c>
      <c r="B27" s="52" t="s">
        <v>32</v>
      </c>
      <c r="C27" s="59"/>
      <c r="D27" s="78">
        <f>År1_Delmål1!H27</f>
        <v>0</v>
      </c>
      <c r="E27" s="50"/>
      <c r="F27" s="78">
        <f>År1_Delmål1!D27</f>
        <v>0</v>
      </c>
      <c r="H27" s="60"/>
    </row>
    <row r="28" spans="1:8" x14ac:dyDescent="0.2">
      <c r="A28" s="52" t="s">
        <v>128</v>
      </c>
      <c r="B28" s="52" t="s">
        <v>34</v>
      </c>
      <c r="C28" s="59"/>
      <c r="D28" s="78">
        <f>År1_Delmål1!H28</f>
        <v>0</v>
      </c>
      <c r="E28" s="50"/>
      <c r="F28" s="78">
        <f>År1_Delmål1!D28</f>
        <v>0</v>
      </c>
      <c r="H28" s="60"/>
    </row>
    <row r="29" spans="1:8" x14ac:dyDescent="0.2">
      <c r="A29" s="52" t="s">
        <v>129</v>
      </c>
      <c r="B29" s="52" t="s">
        <v>4</v>
      </c>
      <c r="C29" s="59"/>
      <c r="D29" s="78">
        <f>År1_Delmål1!H29</f>
        <v>0</v>
      </c>
      <c r="E29" s="50"/>
      <c r="F29" s="78">
        <f>År1_Delmål1!D29</f>
        <v>0</v>
      </c>
      <c r="H29" s="60"/>
    </row>
    <row r="30" spans="1:8" x14ac:dyDescent="0.2">
      <c r="A30" s="52" t="s">
        <v>130</v>
      </c>
      <c r="B30" s="52" t="s">
        <v>35</v>
      </c>
      <c r="C30" s="59"/>
      <c r="D30" s="78">
        <f>År1_Delmål1!H30</f>
        <v>0</v>
      </c>
      <c r="E30" s="50"/>
      <c r="F30" s="78">
        <f>År1_Delmål1!D30</f>
        <v>0</v>
      </c>
      <c r="H30" s="60"/>
    </row>
    <row r="31" spans="1:8" x14ac:dyDescent="0.2">
      <c r="A31" s="52" t="s">
        <v>131</v>
      </c>
      <c r="B31" s="52" t="s">
        <v>48</v>
      </c>
      <c r="C31" s="59">
        <v>8</v>
      </c>
      <c r="D31" s="78">
        <f>År1_Delmål1!H31</f>
        <v>0</v>
      </c>
      <c r="E31" s="50"/>
      <c r="F31" s="78">
        <f>År1_Delmål1!D31</f>
        <v>0</v>
      </c>
      <c r="H31" s="60"/>
    </row>
    <row r="32" spans="1:8" x14ac:dyDescent="0.2">
      <c r="A32" s="52" t="s">
        <v>132</v>
      </c>
      <c r="B32" s="52" t="s">
        <v>49</v>
      </c>
      <c r="C32" s="59">
        <v>9</v>
      </c>
      <c r="D32" s="78">
        <f>År1_Delmål1!H32</f>
        <v>0</v>
      </c>
      <c r="E32" s="50"/>
      <c r="F32" s="78">
        <f>År1_Delmål1!D32</f>
        <v>0</v>
      </c>
      <c r="H32" s="60"/>
    </row>
    <row r="33" spans="1:8" x14ac:dyDescent="0.2">
      <c r="A33" s="52" t="s">
        <v>133</v>
      </c>
      <c r="B33" s="52" t="s">
        <v>36</v>
      </c>
      <c r="C33" s="59"/>
      <c r="D33" s="78">
        <f>År1_Delmål1!H33</f>
        <v>0</v>
      </c>
      <c r="E33" s="50"/>
      <c r="F33" s="78">
        <f>År1_Delmål1!D33</f>
        <v>0</v>
      </c>
      <c r="H33" s="60"/>
    </row>
    <row r="34" spans="1:8" x14ac:dyDescent="0.2">
      <c r="A34" s="52" t="s">
        <v>134</v>
      </c>
      <c r="B34" s="52" t="s">
        <v>1</v>
      </c>
      <c r="C34" s="59">
        <v>10</v>
      </c>
      <c r="D34" s="78">
        <f>År1_Delmål1!H34</f>
        <v>0</v>
      </c>
      <c r="E34" s="50"/>
      <c r="F34" s="78">
        <f>År1_Delmål1!D34</f>
        <v>0</v>
      </c>
      <c r="H34" s="60"/>
    </row>
    <row r="35" spans="1:8" x14ac:dyDescent="0.2">
      <c r="A35" s="182" t="s">
        <v>22</v>
      </c>
      <c r="B35" s="183"/>
      <c r="C35" s="56"/>
      <c r="D35" s="79">
        <f>SUM(D26:D34)</f>
        <v>0</v>
      </c>
      <c r="E35" s="50"/>
      <c r="F35" s="79">
        <f>SUM(F26:F34)</f>
        <v>0</v>
      </c>
      <c r="G35" s="58"/>
      <c r="H35" s="57">
        <f>SUM(H26:H34)</f>
        <v>0</v>
      </c>
    </row>
    <row r="36" spans="1:8" x14ac:dyDescent="0.2">
      <c r="A36" s="182" t="s">
        <v>137</v>
      </c>
      <c r="B36" s="183"/>
      <c r="C36" s="56"/>
      <c r="D36" s="79">
        <f>SUM(D22+D25+D35)</f>
        <v>0</v>
      </c>
      <c r="E36" s="50"/>
      <c r="F36" s="79">
        <f>SUM(F22+F25+F35)</f>
        <v>0</v>
      </c>
      <c r="G36" s="58"/>
      <c r="H36" s="57">
        <f>SUM(H22+H25+H35)</f>
        <v>0</v>
      </c>
    </row>
    <row r="37" spans="1:8" s="43" customFormat="1" ht="15.75" x14ac:dyDescent="0.25">
      <c r="A37" s="40" t="s">
        <v>23</v>
      </c>
      <c r="B37" s="41"/>
      <c r="C37" s="42"/>
      <c r="D37" s="81"/>
      <c r="E37" s="50"/>
      <c r="F37" s="83"/>
      <c r="G37" s="42"/>
      <c r="H37" s="46" t="s">
        <v>77</v>
      </c>
    </row>
    <row r="38" spans="1:8" s="65" customFormat="1" x14ac:dyDescent="0.2">
      <c r="A38" s="47" t="s">
        <v>135</v>
      </c>
      <c r="B38" s="63" t="s">
        <v>37</v>
      </c>
      <c r="C38" s="64"/>
      <c r="D38" s="77" t="str">
        <f>År1_Delmål1!H38</f>
        <v>Budsjett 2024</v>
      </c>
      <c r="E38" s="50"/>
      <c r="F38" s="77" t="str">
        <f>År1_Delmål1!D38</f>
        <v>Budsjett 2023</v>
      </c>
      <c r="G38" s="58"/>
      <c r="H38" s="49" t="s">
        <v>220</v>
      </c>
    </row>
    <row r="39" spans="1:8" s="65" customFormat="1" x14ac:dyDescent="0.2">
      <c r="A39" s="66" t="s">
        <v>80</v>
      </c>
      <c r="B39" s="52" t="s">
        <v>75</v>
      </c>
      <c r="C39" s="53"/>
      <c r="D39" s="78">
        <f>År1_Delmål1!H39</f>
        <v>0</v>
      </c>
      <c r="E39" s="50"/>
      <c r="F39" s="78">
        <f>År1_Delmål1!D39</f>
        <v>0</v>
      </c>
      <c r="G39" s="58"/>
      <c r="H39" s="54"/>
    </row>
    <row r="40" spans="1:8" s="65" customFormat="1" x14ac:dyDescent="0.2">
      <c r="A40" s="66" t="s">
        <v>81</v>
      </c>
      <c r="B40" s="52" t="s">
        <v>73</v>
      </c>
      <c r="C40" s="53"/>
      <c r="D40" s="78">
        <f>År1_Delmål1!H40</f>
        <v>0</v>
      </c>
      <c r="E40" s="50"/>
      <c r="F40" s="78">
        <f>År1_Delmål1!D40</f>
        <v>0</v>
      </c>
      <c r="G40" s="58"/>
      <c r="H40" s="54"/>
    </row>
    <row r="41" spans="1:8" s="65" customFormat="1" x14ac:dyDescent="0.2">
      <c r="A41" s="66" t="s">
        <v>82</v>
      </c>
      <c r="B41" s="52" t="s">
        <v>74</v>
      </c>
      <c r="C41" s="53"/>
      <c r="D41" s="78">
        <f>År1_Delmål1!H41</f>
        <v>0</v>
      </c>
      <c r="E41" s="50"/>
      <c r="F41" s="78">
        <f>År1_Delmål1!D41</f>
        <v>0</v>
      </c>
      <c r="G41" s="58"/>
      <c r="H41" s="54"/>
    </row>
    <row r="42" spans="1:8" s="65" customFormat="1" x14ac:dyDescent="0.2">
      <c r="A42" s="66" t="s">
        <v>50</v>
      </c>
      <c r="B42" s="52" t="s">
        <v>76</v>
      </c>
      <c r="C42" s="53"/>
      <c r="D42" s="78">
        <f>År1_Delmål1!H42</f>
        <v>0</v>
      </c>
      <c r="E42" s="50"/>
      <c r="F42" s="78">
        <f>År1_Delmål1!D42</f>
        <v>0</v>
      </c>
      <c r="G42" s="58"/>
      <c r="H42" s="54"/>
    </row>
    <row r="43" spans="1:8" x14ac:dyDescent="0.2">
      <c r="A43" s="66" t="s">
        <v>83</v>
      </c>
      <c r="B43" s="52" t="s">
        <v>39</v>
      </c>
      <c r="C43" s="53"/>
      <c r="D43" s="78">
        <f>År1_Delmål1!H43</f>
        <v>0</v>
      </c>
      <c r="E43" s="50"/>
      <c r="F43" s="78">
        <f>År1_Delmål1!D43</f>
        <v>0</v>
      </c>
      <c r="G43" s="58"/>
      <c r="H43" s="54"/>
    </row>
    <row r="44" spans="1:8" s="65" customFormat="1" x14ac:dyDescent="0.2">
      <c r="A44" s="66" t="s">
        <v>84</v>
      </c>
      <c r="B44" s="52" t="s">
        <v>3</v>
      </c>
      <c r="C44" s="53"/>
      <c r="D44" s="78">
        <f>År1_Delmål1!H44</f>
        <v>0</v>
      </c>
      <c r="E44" s="50"/>
      <c r="F44" s="78">
        <f>År1_Delmål1!D44</f>
        <v>0</v>
      </c>
      <c r="G44" s="58"/>
      <c r="H44" s="54"/>
    </row>
    <row r="45" spans="1:8" s="65" customFormat="1" x14ac:dyDescent="0.2">
      <c r="A45" s="66" t="s">
        <v>85</v>
      </c>
      <c r="B45" s="52" t="s">
        <v>38</v>
      </c>
      <c r="C45" s="53"/>
      <c r="D45" s="78">
        <f>År1_Delmål1!H45</f>
        <v>0</v>
      </c>
      <c r="E45" s="50"/>
      <c r="F45" s="78">
        <f>År1_Delmål1!D45</f>
        <v>0</v>
      </c>
      <c r="G45" s="58"/>
      <c r="H45" s="54"/>
    </row>
    <row r="46" spans="1:8" s="65" customFormat="1" x14ac:dyDescent="0.2">
      <c r="A46" s="182" t="s">
        <v>51</v>
      </c>
      <c r="B46" s="183"/>
      <c r="C46" s="56"/>
      <c r="D46" s="79">
        <f>SUM(D39:D45)</f>
        <v>0</v>
      </c>
      <c r="E46" s="50"/>
      <c r="F46" s="79">
        <f>SUM(F39:F45)</f>
        <v>0</v>
      </c>
      <c r="G46" s="58"/>
      <c r="H46" s="57">
        <f>SUM(H39:H45)</f>
        <v>0</v>
      </c>
    </row>
    <row r="47" spans="1:8" s="65" customFormat="1" x14ac:dyDescent="0.2">
      <c r="A47" s="47" t="s">
        <v>135</v>
      </c>
      <c r="B47" s="47" t="s">
        <v>40</v>
      </c>
      <c r="C47" s="48"/>
      <c r="D47" s="77" t="str">
        <f>År1_Delmål1!H47</f>
        <v>Budsjett 2024</v>
      </c>
      <c r="E47" s="50"/>
      <c r="F47" s="77" t="str">
        <f>År1_Delmål1!D47</f>
        <v>Budsjett 2023</v>
      </c>
      <c r="G47" s="58"/>
      <c r="H47" s="49" t="s">
        <v>220</v>
      </c>
    </row>
    <row r="48" spans="1:8" s="65" customFormat="1" x14ac:dyDescent="0.2">
      <c r="A48" s="52" t="s">
        <v>86</v>
      </c>
      <c r="B48" s="52" t="s">
        <v>52</v>
      </c>
      <c r="C48" s="53"/>
      <c r="D48" s="78">
        <f>År1_Delmål1!H48</f>
        <v>0</v>
      </c>
      <c r="E48" s="50"/>
      <c r="F48" s="78">
        <f>År1_Delmål1!D48</f>
        <v>0</v>
      </c>
      <c r="G48" s="58"/>
      <c r="H48" s="54"/>
    </row>
    <row r="49" spans="1:8" x14ac:dyDescent="0.2">
      <c r="A49" s="182" t="s">
        <v>53</v>
      </c>
      <c r="B49" s="183"/>
      <c r="C49" s="56"/>
      <c r="D49" s="79">
        <f>SUM(D48)</f>
        <v>0</v>
      </c>
      <c r="E49" s="50"/>
      <c r="F49" s="79">
        <f>SUM(F48)</f>
        <v>0</v>
      </c>
      <c r="H49" s="57">
        <f>SUM(H48)</f>
        <v>0</v>
      </c>
    </row>
    <row r="50" spans="1:8" x14ac:dyDescent="0.2">
      <c r="A50" s="52" t="s">
        <v>87</v>
      </c>
      <c r="B50" s="52" t="s">
        <v>54</v>
      </c>
      <c r="C50" s="53"/>
      <c r="D50" s="78">
        <f>År1_Delmål1!H50</f>
        <v>0</v>
      </c>
      <c r="E50" s="50"/>
      <c r="F50" s="78">
        <f>År1_Delmål1!D50</f>
        <v>0</v>
      </c>
      <c r="H50" s="54"/>
    </row>
    <row r="51" spans="1:8" x14ac:dyDescent="0.2">
      <c r="A51" s="52" t="s">
        <v>88</v>
      </c>
      <c r="B51" s="52" t="s">
        <v>55</v>
      </c>
      <c r="C51" s="53"/>
      <c r="D51" s="78">
        <f>År1_Delmål1!H51</f>
        <v>0</v>
      </c>
      <c r="E51" s="50"/>
      <c r="F51" s="78">
        <f>År1_Delmål1!D51</f>
        <v>0</v>
      </c>
      <c r="H51" s="54"/>
    </row>
    <row r="52" spans="1:8" x14ac:dyDescent="0.2">
      <c r="A52" s="52" t="s">
        <v>89</v>
      </c>
      <c r="B52" s="52" t="s">
        <v>5</v>
      </c>
      <c r="C52" s="53"/>
      <c r="D52" s="78">
        <f>År1_Delmål1!H52</f>
        <v>0</v>
      </c>
      <c r="E52" s="50"/>
      <c r="F52" s="78">
        <f>År1_Delmål1!D52</f>
        <v>0</v>
      </c>
      <c r="H52" s="54"/>
    </row>
    <row r="53" spans="1:8" x14ac:dyDescent="0.2">
      <c r="A53" s="52" t="s">
        <v>90</v>
      </c>
      <c r="B53" s="52" t="s">
        <v>56</v>
      </c>
      <c r="C53" s="53"/>
      <c r="D53" s="78">
        <f>År1_Delmål1!H53</f>
        <v>0</v>
      </c>
      <c r="E53" s="50"/>
      <c r="F53" s="78">
        <f>År1_Delmål1!D53</f>
        <v>0</v>
      </c>
      <c r="H53" s="54"/>
    </row>
    <row r="54" spans="1:8" x14ac:dyDescent="0.2">
      <c r="A54" s="52" t="s">
        <v>91</v>
      </c>
      <c r="B54" s="52" t="s">
        <v>57</v>
      </c>
      <c r="C54" s="53"/>
      <c r="D54" s="78">
        <f>År1_Delmål1!H54</f>
        <v>0</v>
      </c>
      <c r="E54" s="50"/>
      <c r="F54" s="78">
        <f>År1_Delmål1!D54</f>
        <v>0</v>
      </c>
      <c r="H54" s="54"/>
    </row>
    <row r="55" spans="1:8" x14ac:dyDescent="0.2">
      <c r="A55" s="182" t="s">
        <v>58</v>
      </c>
      <c r="B55" s="183"/>
      <c r="C55" s="56"/>
      <c r="D55" s="79">
        <f>SUM(D50:D54)</f>
        <v>0</v>
      </c>
      <c r="E55" s="50"/>
      <c r="F55" s="79">
        <f>SUM(F50:F54)</f>
        <v>0</v>
      </c>
      <c r="H55" s="57">
        <f>SUM(H50:H54)</f>
        <v>0</v>
      </c>
    </row>
    <row r="56" spans="1:8" s="65" customFormat="1" x14ac:dyDescent="0.2">
      <c r="A56" s="52" t="s">
        <v>92</v>
      </c>
      <c r="B56" s="52" t="s">
        <v>6</v>
      </c>
      <c r="C56" s="53"/>
      <c r="D56" s="78">
        <f>År1_Delmål1!H56</f>
        <v>0</v>
      </c>
      <c r="E56" s="50"/>
      <c r="F56" s="78">
        <f>År1_Delmål1!D56</f>
        <v>0</v>
      </c>
      <c r="G56" s="58"/>
      <c r="H56" s="54"/>
    </row>
    <row r="57" spans="1:8" x14ac:dyDescent="0.2">
      <c r="A57" s="52" t="s">
        <v>93</v>
      </c>
      <c r="B57" s="52" t="s">
        <v>59</v>
      </c>
      <c r="C57" s="53"/>
      <c r="D57" s="78">
        <f>År1_Delmål1!H57</f>
        <v>0</v>
      </c>
      <c r="E57" s="50"/>
      <c r="F57" s="78">
        <f>År1_Delmål1!D57</f>
        <v>0</v>
      </c>
      <c r="G57" s="58"/>
      <c r="H57" s="54"/>
    </row>
    <row r="58" spans="1:8" s="65" customFormat="1" x14ac:dyDescent="0.2">
      <c r="A58" s="52" t="s">
        <v>94</v>
      </c>
      <c r="B58" s="52" t="s">
        <v>7</v>
      </c>
      <c r="C58" s="53"/>
      <c r="D58" s="78">
        <f>År1_Delmål1!H58</f>
        <v>0</v>
      </c>
      <c r="E58" s="50"/>
      <c r="F58" s="78">
        <f>År1_Delmål1!D58</f>
        <v>0</v>
      </c>
      <c r="G58" s="58"/>
      <c r="H58" s="54"/>
    </row>
    <row r="59" spans="1:8" s="65" customFormat="1" x14ac:dyDescent="0.2">
      <c r="A59" s="52" t="s">
        <v>95</v>
      </c>
      <c r="B59" s="52" t="s">
        <v>8</v>
      </c>
      <c r="C59" s="53"/>
      <c r="D59" s="78">
        <f>År1_Delmål1!H59</f>
        <v>0</v>
      </c>
      <c r="E59" s="50"/>
      <c r="F59" s="78">
        <f>År1_Delmål1!D59</f>
        <v>0</v>
      </c>
      <c r="G59" s="58"/>
      <c r="H59" s="54"/>
    </row>
    <row r="60" spans="1:8" s="65" customFormat="1" x14ac:dyDescent="0.2">
      <c r="A60" s="52" t="s">
        <v>96</v>
      </c>
      <c r="B60" s="52" t="s">
        <v>60</v>
      </c>
      <c r="C60" s="53"/>
      <c r="D60" s="78">
        <f>År1_Delmål1!H60</f>
        <v>0</v>
      </c>
      <c r="E60" s="50"/>
      <c r="F60" s="78">
        <f>År1_Delmål1!D60</f>
        <v>0</v>
      </c>
      <c r="G60" s="58"/>
      <c r="H60" s="54"/>
    </row>
    <row r="61" spans="1:8" x14ac:dyDescent="0.2">
      <c r="A61" s="52" t="s">
        <v>97</v>
      </c>
      <c r="B61" s="52" t="s">
        <v>9</v>
      </c>
      <c r="C61" s="53"/>
      <c r="D61" s="78">
        <f>År1_Delmål1!H61</f>
        <v>0</v>
      </c>
      <c r="E61" s="50"/>
      <c r="F61" s="78">
        <f>År1_Delmål1!D61</f>
        <v>0</v>
      </c>
      <c r="G61" s="58"/>
      <c r="H61" s="54"/>
    </row>
    <row r="62" spans="1:8" x14ac:dyDescent="0.2">
      <c r="A62" s="52" t="s">
        <v>98</v>
      </c>
      <c r="B62" s="52" t="s">
        <v>61</v>
      </c>
      <c r="C62" s="53"/>
      <c r="D62" s="78">
        <f>År1_Delmål1!H62</f>
        <v>0</v>
      </c>
      <c r="E62" s="50"/>
      <c r="F62" s="78">
        <f>År1_Delmål1!D62</f>
        <v>0</v>
      </c>
      <c r="G62" s="58"/>
      <c r="H62" s="54"/>
    </row>
    <row r="63" spans="1:8" x14ac:dyDescent="0.2">
      <c r="A63" s="52" t="s">
        <v>99</v>
      </c>
      <c r="B63" s="52" t="s">
        <v>10</v>
      </c>
      <c r="C63" s="53"/>
      <c r="D63" s="78">
        <f>År1_Delmål1!H63</f>
        <v>0</v>
      </c>
      <c r="E63" s="50"/>
      <c r="F63" s="78">
        <f>År1_Delmål1!D63</f>
        <v>0</v>
      </c>
      <c r="G63" s="58"/>
      <c r="H63" s="54"/>
    </row>
    <row r="64" spans="1:8" x14ac:dyDescent="0.2">
      <c r="A64" s="52" t="s">
        <v>100</v>
      </c>
      <c r="B64" s="52" t="s">
        <v>62</v>
      </c>
      <c r="C64" s="53"/>
      <c r="D64" s="78">
        <f>År1_Delmål1!H64</f>
        <v>0</v>
      </c>
      <c r="E64" s="50"/>
      <c r="F64" s="78">
        <f>År1_Delmål1!D64</f>
        <v>0</v>
      </c>
      <c r="G64" s="58"/>
      <c r="H64" s="54"/>
    </row>
    <row r="65" spans="1:9" s="65" customFormat="1" x14ac:dyDescent="0.2">
      <c r="A65" s="52" t="s">
        <v>101</v>
      </c>
      <c r="B65" s="52" t="s">
        <v>63</v>
      </c>
      <c r="C65" s="53"/>
      <c r="D65" s="78">
        <f>År1_Delmål1!H65</f>
        <v>0</v>
      </c>
      <c r="E65" s="50"/>
      <c r="F65" s="78">
        <f>År1_Delmål1!D65</f>
        <v>0</v>
      </c>
      <c r="G65" s="58"/>
      <c r="H65" s="54"/>
    </row>
    <row r="66" spans="1:9" x14ac:dyDescent="0.2">
      <c r="A66" s="52" t="s">
        <v>102</v>
      </c>
      <c r="B66" s="52" t="s">
        <v>64</v>
      </c>
      <c r="C66" s="53"/>
      <c r="D66" s="78">
        <f>År1_Delmål1!H66</f>
        <v>0</v>
      </c>
      <c r="E66" s="50"/>
      <c r="F66" s="78">
        <f>År1_Delmål1!D66</f>
        <v>0</v>
      </c>
      <c r="G66" s="58"/>
      <c r="H66" s="54"/>
    </row>
    <row r="67" spans="1:9" s="65" customFormat="1" x14ac:dyDescent="0.2">
      <c r="A67" s="52" t="s">
        <v>103</v>
      </c>
      <c r="B67" s="52" t="s">
        <v>11</v>
      </c>
      <c r="C67" s="53"/>
      <c r="D67" s="78">
        <f>År1_Delmål1!H67</f>
        <v>0</v>
      </c>
      <c r="E67" s="50"/>
      <c r="F67" s="78">
        <f>År1_Delmål1!D67</f>
        <v>0</v>
      </c>
      <c r="G67" s="58"/>
      <c r="H67" s="54"/>
    </row>
    <row r="68" spans="1:9" x14ac:dyDescent="0.2">
      <c r="A68" s="52" t="s">
        <v>104</v>
      </c>
      <c r="B68" s="52" t="s">
        <v>65</v>
      </c>
      <c r="C68" s="53"/>
      <c r="D68" s="78">
        <f>År1_Delmål1!H68</f>
        <v>0</v>
      </c>
      <c r="E68" s="50"/>
      <c r="F68" s="78">
        <f>År1_Delmål1!D68</f>
        <v>0</v>
      </c>
      <c r="G68" s="58"/>
      <c r="H68" s="54"/>
    </row>
    <row r="69" spans="1:9" x14ac:dyDescent="0.2">
      <c r="A69" s="52" t="s">
        <v>105</v>
      </c>
      <c r="B69" s="52" t="s">
        <v>12</v>
      </c>
      <c r="C69" s="53"/>
      <c r="D69" s="78">
        <f>År1_Delmål1!H69</f>
        <v>0</v>
      </c>
      <c r="E69" s="50"/>
      <c r="F69" s="78">
        <f>År1_Delmål1!D69</f>
        <v>0</v>
      </c>
      <c r="G69" s="58"/>
      <c r="H69" s="54"/>
    </row>
    <row r="70" spans="1:9" x14ac:dyDescent="0.2">
      <c r="A70" s="52" t="s">
        <v>106</v>
      </c>
      <c r="B70" s="52" t="s">
        <v>66</v>
      </c>
      <c r="C70" s="53"/>
      <c r="D70" s="78">
        <f>År1_Delmål1!H70</f>
        <v>0</v>
      </c>
      <c r="E70" s="50"/>
      <c r="F70" s="78">
        <f>År1_Delmål1!D70</f>
        <v>0</v>
      </c>
      <c r="G70" s="58"/>
      <c r="H70" s="54"/>
      <c r="I70" s="67"/>
    </row>
    <row r="71" spans="1:9" x14ac:dyDescent="0.2">
      <c r="A71" s="52" t="s">
        <v>107</v>
      </c>
      <c r="B71" s="52" t="s">
        <v>13</v>
      </c>
      <c r="C71" s="53"/>
      <c r="D71" s="78">
        <f>År1_Delmål1!H71</f>
        <v>0</v>
      </c>
      <c r="E71" s="50"/>
      <c r="F71" s="78">
        <f>År1_Delmål1!D71</f>
        <v>0</v>
      </c>
      <c r="G71" s="58"/>
      <c r="H71" s="54"/>
      <c r="I71" s="67"/>
    </row>
    <row r="72" spans="1:9" x14ac:dyDescent="0.2">
      <c r="A72" s="182" t="s">
        <v>67</v>
      </c>
      <c r="B72" s="183"/>
      <c r="C72" s="56"/>
      <c r="D72" s="79">
        <f>SUM(D56:D71)</f>
        <v>0</v>
      </c>
      <c r="E72" s="50"/>
      <c r="F72" s="79">
        <f>SUM(F56:F71)</f>
        <v>0</v>
      </c>
      <c r="G72" s="58"/>
      <c r="H72" s="57">
        <f>SUM(H56:H71)</f>
        <v>0</v>
      </c>
    </row>
    <row r="73" spans="1:9" x14ac:dyDescent="0.2">
      <c r="A73" s="52" t="s">
        <v>108</v>
      </c>
      <c r="B73" s="52" t="s">
        <v>69</v>
      </c>
      <c r="C73" s="53"/>
      <c r="D73" s="78">
        <f>År1_Delmål1!H73</f>
        <v>0</v>
      </c>
      <c r="E73" s="50"/>
      <c r="F73" s="78">
        <f>År1_Delmål1!D73</f>
        <v>0</v>
      </c>
      <c r="H73" s="54"/>
    </row>
    <row r="74" spans="1:9" x14ac:dyDescent="0.2">
      <c r="A74" s="52" t="s">
        <v>109</v>
      </c>
      <c r="B74" s="52" t="s">
        <v>70</v>
      </c>
      <c r="C74" s="53"/>
      <c r="D74" s="78">
        <f>År1_Delmål1!H74</f>
        <v>0</v>
      </c>
      <c r="E74" s="50"/>
      <c r="F74" s="78">
        <f>År1_Delmål1!D74</f>
        <v>0</v>
      </c>
      <c r="H74" s="54"/>
    </row>
    <row r="75" spans="1:9" x14ac:dyDescent="0.2">
      <c r="A75" s="52" t="s">
        <v>110</v>
      </c>
      <c r="B75" s="52" t="s">
        <v>71</v>
      </c>
      <c r="C75" s="53"/>
      <c r="D75" s="78">
        <f>År1_Delmål1!H75</f>
        <v>0</v>
      </c>
      <c r="E75" s="50"/>
      <c r="F75" s="78">
        <f>År1_Delmål1!D75</f>
        <v>0</v>
      </c>
      <c r="H75" s="54"/>
    </row>
    <row r="76" spans="1:9" x14ac:dyDescent="0.2">
      <c r="A76" s="52" t="s">
        <v>111</v>
      </c>
      <c r="B76" s="52" t="s">
        <v>14</v>
      </c>
      <c r="C76" s="53"/>
      <c r="D76" s="78">
        <f>År1_Delmål1!H76</f>
        <v>0</v>
      </c>
      <c r="E76" s="50"/>
      <c r="F76" s="78">
        <f>År1_Delmål1!D76</f>
        <v>0</v>
      </c>
      <c r="H76" s="54"/>
    </row>
    <row r="77" spans="1:9" s="65" customFormat="1" x14ac:dyDescent="0.2">
      <c r="A77" s="52" t="s">
        <v>112</v>
      </c>
      <c r="B77" s="52" t="s">
        <v>68</v>
      </c>
      <c r="C77" s="53"/>
      <c r="D77" s="78">
        <f>År1_Delmål1!H77</f>
        <v>0</v>
      </c>
      <c r="E77" s="50"/>
      <c r="F77" s="78">
        <f>År1_Delmål1!D77</f>
        <v>0</v>
      </c>
      <c r="G77" s="58"/>
      <c r="H77" s="54"/>
    </row>
    <row r="78" spans="1:9" s="65" customFormat="1" x14ac:dyDescent="0.2">
      <c r="A78" s="182" t="s">
        <v>72</v>
      </c>
      <c r="B78" s="183"/>
      <c r="C78" s="56"/>
      <c r="D78" s="79">
        <f>SUM(D73:D77)</f>
        <v>0</v>
      </c>
      <c r="E78" s="50"/>
      <c r="F78" s="79">
        <f>SUM(F73:F77)</f>
        <v>0</v>
      </c>
      <c r="G78" s="58"/>
      <c r="H78" s="57">
        <f>SUM(H73:H77)</f>
        <v>0</v>
      </c>
    </row>
    <row r="79" spans="1:9" s="65" customFormat="1" x14ac:dyDescent="0.2">
      <c r="A79" s="68" t="s">
        <v>138</v>
      </c>
      <c r="B79" s="69" t="s">
        <v>139</v>
      </c>
      <c r="C79" s="53"/>
      <c r="D79" s="78">
        <f>År1_Delmål1!H79</f>
        <v>0</v>
      </c>
      <c r="E79" s="50"/>
      <c r="F79" s="78">
        <f>År1_Delmål1!D79</f>
        <v>0</v>
      </c>
      <c r="G79" s="58"/>
      <c r="H79" s="60"/>
    </row>
    <row r="80" spans="1:9" s="65" customFormat="1" ht="13.5" thickBot="1" x14ac:dyDescent="0.25">
      <c r="A80" s="186" t="s">
        <v>140</v>
      </c>
      <c r="B80" s="187"/>
      <c r="C80" s="56"/>
      <c r="D80" s="79">
        <f>SUM(D79)</f>
        <v>0</v>
      </c>
      <c r="E80" s="50"/>
      <c r="F80" s="79">
        <f>SUM(F79)</f>
        <v>0</v>
      </c>
      <c r="H80" s="57">
        <f>SUM(H79)</f>
        <v>0</v>
      </c>
    </row>
    <row r="81" spans="1:8" s="75" customFormat="1" ht="16.5" thickBot="1" x14ac:dyDescent="0.25">
      <c r="A81" s="70" t="s">
        <v>141</v>
      </c>
      <c r="B81" s="71" t="s">
        <v>142</v>
      </c>
      <c r="C81" s="72"/>
      <c r="D81" s="82">
        <f>SUM(D46-D49-D55-D72-D78-D80)</f>
        <v>0</v>
      </c>
      <c r="E81" s="50"/>
      <c r="F81" s="82">
        <f>SUM(F46-F49-F55-F72-F78-F80)</f>
        <v>0</v>
      </c>
      <c r="G81" s="74"/>
      <c r="H81" s="73">
        <f>SUM(H46-H49-H55-H72-H78-H80)</f>
        <v>0</v>
      </c>
    </row>
    <row r="82" spans="1:8" x14ac:dyDescent="0.2">
      <c r="A82" s="50" t="s">
        <v>2</v>
      </c>
      <c r="B82" s="50" t="s">
        <v>0</v>
      </c>
      <c r="E82" s="58"/>
    </row>
    <row r="83" spans="1:8" x14ac:dyDescent="0.2">
      <c r="E83" s="58"/>
    </row>
    <row r="84" spans="1:8" x14ac:dyDescent="0.2">
      <c r="E84" s="58"/>
    </row>
    <row r="51010" spans="1:1" x14ac:dyDescent="0.2">
      <c r="A51010" s="50">
        <v>7</v>
      </c>
    </row>
  </sheetData>
  <sheetProtection sheet="1"/>
  <mergeCells count="15">
    <mergeCell ref="A22:B22"/>
    <mergeCell ref="A72:B72"/>
    <mergeCell ref="A78:B78"/>
    <mergeCell ref="A80:B80"/>
    <mergeCell ref="A25:B25"/>
    <mergeCell ref="A35:B35"/>
    <mergeCell ref="A36:B36"/>
    <mergeCell ref="A46:B46"/>
    <mergeCell ref="A49:B49"/>
    <mergeCell ref="A55:B55"/>
    <mergeCell ref="C2:H2"/>
    <mergeCell ref="A10:B10"/>
    <mergeCell ref="A17:B17"/>
    <mergeCell ref="A18:B18"/>
    <mergeCell ref="A19:B19"/>
  </mergeCells>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D37"/>
  <sheetViews>
    <sheetView topLeftCell="A10" workbookViewId="0">
      <selection activeCell="C18" sqref="C18"/>
    </sheetView>
  </sheetViews>
  <sheetFormatPr baseColWidth="10" defaultColWidth="11.42578125" defaultRowHeight="15" x14ac:dyDescent="0.25"/>
  <cols>
    <col min="1" max="1" width="30.140625" style="84" bestFit="1" customWidth="1"/>
    <col min="2" max="2" width="23.42578125" style="84" bestFit="1" customWidth="1"/>
    <col min="3" max="3" width="11.28515625" style="84" bestFit="1" customWidth="1"/>
    <col min="4" max="16384" width="11.42578125" style="84"/>
  </cols>
  <sheetData>
    <row r="1" spans="1:4" ht="18.75" x14ac:dyDescent="0.3">
      <c r="A1" s="180" t="s">
        <v>144</v>
      </c>
      <c r="B1" s="180"/>
      <c r="C1" s="180"/>
      <c r="D1" s="180"/>
    </row>
    <row r="3" spans="1:4" ht="18.75" x14ac:dyDescent="0.3">
      <c r="A3" s="181" t="s">
        <v>15</v>
      </c>
      <c r="B3" s="181"/>
      <c r="C3" s="181"/>
    </row>
    <row r="4" spans="1:4" x14ac:dyDescent="0.25">
      <c r="A4" s="84" t="s">
        <v>18</v>
      </c>
      <c r="B4" s="85" t="str">
        <f>År2_Delmål2!A17</f>
        <v>Sum omløpsmidler</v>
      </c>
      <c r="C4" s="85">
        <f>År2_Delmål2!D17</f>
        <v>0</v>
      </c>
    </row>
    <row r="5" spans="1:4" x14ac:dyDescent="0.25">
      <c r="A5" s="84" t="s">
        <v>22</v>
      </c>
      <c r="B5" s="84" t="str">
        <f>År2_Delmål2!A35</f>
        <v>Sum kortsiktig gjeld</v>
      </c>
      <c r="C5" s="85">
        <f>År2_Delmål2!D35</f>
        <v>0</v>
      </c>
    </row>
    <row r="6" spans="1:4" x14ac:dyDescent="0.25">
      <c r="A6" s="84" t="s">
        <v>21</v>
      </c>
      <c r="B6" s="84" t="str">
        <f>År2_Delmål2!A22</f>
        <v>Sum egenkapital</v>
      </c>
      <c r="C6" s="85">
        <f>År2_Delmål2!D22</f>
        <v>0</v>
      </c>
    </row>
    <row r="7" spans="1:4" x14ac:dyDescent="0.25">
      <c r="A7" s="84" t="s">
        <v>137</v>
      </c>
      <c r="B7" s="84" t="str">
        <f>År2_Delmål2!A36</f>
        <v>Sum egenkapital og gjeld</v>
      </c>
      <c r="C7" s="85">
        <f>År2_Delmål2!D36</f>
        <v>0</v>
      </c>
    </row>
    <row r="8" spans="1:4" x14ac:dyDescent="0.25">
      <c r="A8" s="84" t="s">
        <v>145</v>
      </c>
      <c r="B8" s="84" t="str">
        <f>År2_Delmål2!A36</f>
        <v>Sum egenkapital og gjeld</v>
      </c>
      <c r="C8" s="85">
        <f>År2_Delmål2!F36</f>
        <v>0</v>
      </c>
    </row>
    <row r="10" spans="1:4" ht="18.75" x14ac:dyDescent="0.3">
      <c r="A10" s="181" t="s">
        <v>146</v>
      </c>
      <c r="B10" s="181"/>
      <c r="C10" s="181"/>
    </row>
    <row r="11" spans="1:4" x14ac:dyDescent="0.25">
      <c r="A11" s="84" t="s">
        <v>51</v>
      </c>
      <c r="B11" s="84" t="str">
        <f>År2_Delmål2!A46</f>
        <v>Sum salgs- og driftsinntekt</v>
      </c>
      <c r="C11" s="85">
        <f>År2_Delmål2!D46</f>
        <v>0</v>
      </c>
    </row>
    <row r="12" spans="1:4" x14ac:dyDescent="0.25">
      <c r="A12" s="86" t="s">
        <v>53</v>
      </c>
      <c r="B12" s="86" t="str">
        <f>År2_Delmål2!A49</f>
        <v>Sum varekostnad</v>
      </c>
      <c r="C12" s="87">
        <f>-År2_Delmål2!D49</f>
        <v>0</v>
      </c>
    </row>
    <row r="13" spans="1:4" x14ac:dyDescent="0.25">
      <c r="A13" s="86" t="s">
        <v>58</v>
      </c>
      <c r="B13" s="86" t="str">
        <f>År2_Delmål2!A55</f>
        <v>Sum lønns- og personalkostnad</v>
      </c>
      <c r="C13" s="87">
        <f>-År2_Delmål2!D55</f>
        <v>0</v>
      </c>
    </row>
    <row r="14" spans="1:4" x14ac:dyDescent="0.25">
      <c r="A14" s="86" t="s">
        <v>67</v>
      </c>
      <c r="B14" s="86" t="str">
        <f>År2_Delmål2!A72</f>
        <v>Sum andre driftsk./avskrivning</v>
      </c>
      <c r="C14" s="87">
        <f>-År2_Delmål2!D72</f>
        <v>0</v>
      </c>
    </row>
    <row r="15" spans="1:4" x14ac:dyDescent="0.25">
      <c r="A15" s="88" t="s">
        <v>147</v>
      </c>
      <c r="B15" s="88"/>
      <c r="C15" s="89">
        <f>SUM(C11+C12+C13+C14)</f>
        <v>0</v>
      </c>
    </row>
    <row r="16" spans="1:4" x14ac:dyDescent="0.25">
      <c r="A16" s="84" t="s">
        <v>153</v>
      </c>
      <c r="B16" s="84" t="str">
        <f>År2_Delmål2!A46</f>
        <v>Sum salgs- og driftsinntekt</v>
      </c>
      <c r="C16" s="85">
        <f>År2_Delmål2!F46</f>
        <v>0</v>
      </c>
    </row>
    <row r="17" spans="1:3" x14ac:dyDescent="0.25">
      <c r="A17" s="84" t="s">
        <v>154</v>
      </c>
      <c r="B17" s="84" t="str">
        <f>År2_Delmål2!B73</f>
        <v>Renteinntekt</v>
      </c>
      <c r="C17" s="85">
        <f>-År2_Delmål2!D73</f>
        <v>0</v>
      </c>
    </row>
    <row r="18" spans="1:3" x14ac:dyDescent="0.25">
      <c r="A18" s="86" t="s">
        <v>142</v>
      </c>
      <c r="B18" s="86" t="str">
        <f>År2_Delmål2!B81</f>
        <v>Resultat etter skatt</v>
      </c>
      <c r="C18" s="87">
        <f>År2_Delmål2!D81</f>
        <v>0</v>
      </c>
    </row>
    <row r="19" spans="1:3" x14ac:dyDescent="0.25">
      <c r="A19" s="86" t="s">
        <v>140</v>
      </c>
      <c r="B19" s="86" t="str">
        <f>År2_Delmål2!A80</f>
        <v>Sum skattekostnad</v>
      </c>
      <c r="C19" s="87">
        <f>-År2_Delmål2!D80</f>
        <v>0</v>
      </c>
    </row>
    <row r="20" spans="1:3" x14ac:dyDescent="0.25">
      <c r="A20" s="88" t="s">
        <v>148</v>
      </c>
      <c r="B20" s="88"/>
      <c r="C20" s="89">
        <f>C18+C19</f>
        <v>0</v>
      </c>
    </row>
    <row r="21" spans="1:3" x14ac:dyDescent="0.25">
      <c r="A21" s="86" t="s">
        <v>155</v>
      </c>
      <c r="B21" s="86" t="str">
        <f>År2_Delmål2!B81</f>
        <v>Resultat etter skatt</v>
      </c>
      <c r="C21" s="87">
        <f>År2_Delmål2!F81</f>
        <v>0</v>
      </c>
    </row>
    <row r="22" spans="1:3" x14ac:dyDescent="0.25">
      <c r="A22" s="86" t="s">
        <v>156</v>
      </c>
      <c r="B22" s="86" t="str">
        <f>År2_Delmål2!A80</f>
        <v>Sum skattekostnad</v>
      </c>
      <c r="C22" s="87">
        <f>-År2_Delmål2!F80</f>
        <v>0</v>
      </c>
    </row>
    <row r="23" spans="1:3" x14ac:dyDescent="0.25">
      <c r="A23" s="88" t="s">
        <v>149</v>
      </c>
      <c r="B23" s="88"/>
      <c r="C23" s="89">
        <f>SUM(C21+C22)</f>
        <v>0</v>
      </c>
    </row>
    <row r="25" spans="1:3" ht="18.75" x14ac:dyDescent="0.3">
      <c r="A25" s="181" t="s">
        <v>150</v>
      </c>
      <c r="B25" s="181"/>
      <c r="C25" s="181"/>
    </row>
    <row r="26" spans="1:3" x14ac:dyDescent="0.25">
      <c r="A26" s="84" t="s">
        <v>51</v>
      </c>
      <c r="B26" s="84" t="str">
        <f>År2_Delmål2!A46</f>
        <v>Sum salgs- og driftsinntekt</v>
      </c>
      <c r="C26" s="85">
        <f>År2_Delmål2!H46</f>
        <v>0</v>
      </c>
    </row>
    <row r="27" spans="1:3" x14ac:dyDescent="0.25">
      <c r="A27" s="86" t="s">
        <v>53</v>
      </c>
      <c r="B27" s="86" t="str">
        <f>År2_Delmål2!A49</f>
        <v>Sum varekostnad</v>
      </c>
      <c r="C27" s="87">
        <f>-År2_Delmål2!H49</f>
        <v>0</v>
      </c>
    </row>
    <row r="28" spans="1:3" x14ac:dyDescent="0.25">
      <c r="A28" s="86" t="s">
        <v>58</v>
      </c>
      <c r="B28" s="86" t="str">
        <f>År2_Delmål2!A55</f>
        <v>Sum lønns- og personalkostnad</v>
      </c>
      <c r="C28" s="87">
        <f>-År2_Delmål2!H55</f>
        <v>0</v>
      </c>
    </row>
    <row r="29" spans="1:3" x14ac:dyDescent="0.25">
      <c r="A29" s="86" t="s">
        <v>67</v>
      </c>
      <c r="B29" s="86" t="str">
        <f>År2_Delmål2!A72</f>
        <v>Sum andre driftsk./avskrivning</v>
      </c>
      <c r="C29" s="87">
        <f>-År2_Delmål2!H72</f>
        <v>0</v>
      </c>
    </row>
    <row r="30" spans="1:3" x14ac:dyDescent="0.25">
      <c r="A30" s="88" t="s">
        <v>147</v>
      </c>
      <c r="B30" s="88"/>
      <c r="C30" s="89">
        <f>SUM(C26+C27+C28+C29)</f>
        <v>0</v>
      </c>
    </row>
    <row r="31" spans="1:3" x14ac:dyDescent="0.25">
      <c r="A31" s="84" t="s">
        <v>154</v>
      </c>
      <c r="B31" s="84" t="str">
        <f>År2_Delmål2!B73</f>
        <v>Renteinntekt</v>
      </c>
      <c r="C31" s="85">
        <f>-År2_Delmål2!H73</f>
        <v>0</v>
      </c>
    </row>
    <row r="32" spans="1:3" x14ac:dyDescent="0.25">
      <c r="A32" s="86" t="s">
        <v>142</v>
      </c>
      <c r="B32" s="86" t="str">
        <f>År2_Delmål2!B81</f>
        <v>Resultat etter skatt</v>
      </c>
      <c r="C32" s="87">
        <f>År2_Delmål2!H81</f>
        <v>0</v>
      </c>
    </row>
    <row r="33" spans="1:3" x14ac:dyDescent="0.25">
      <c r="A33" s="86" t="s">
        <v>140</v>
      </c>
      <c r="B33" s="86" t="str">
        <f>År2_Delmål2!A80</f>
        <v>Sum skattekostnad</v>
      </c>
      <c r="C33" s="87">
        <f>-År2_Delmål2!H80</f>
        <v>0</v>
      </c>
    </row>
    <row r="34" spans="1:3" x14ac:dyDescent="0.25">
      <c r="A34" s="88" t="s">
        <v>148</v>
      </c>
      <c r="B34" s="88"/>
      <c r="C34" s="89">
        <f>C32+C33</f>
        <v>0</v>
      </c>
    </row>
    <row r="36" spans="1:3" ht="18.75" x14ac:dyDescent="0.3">
      <c r="A36" s="181" t="s">
        <v>151</v>
      </c>
      <c r="B36" s="181"/>
      <c r="C36" s="181"/>
    </row>
    <row r="37" spans="1:3" x14ac:dyDescent="0.25">
      <c r="A37" s="90" t="s">
        <v>152</v>
      </c>
      <c r="B37" s="85" t="str">
        <f>År2_Delmål2!B81</f>
        <v>Resultat etter skatt</v>
      </c>
      <c r="C37" s="85">
        <f>År2_Delmål2!E81</f>
        <v>0</v>
      </c>
    </row>
  </sheetData>
  <sheetProtection sheet="1" objects="1" scenarios="1"/>
  <mergeCells count="5">
    <mergeCell ref="A1:D1"/>
    <mergeCell ref="A3:C3"/>
    <mergeCell ref="A10:C10"/>
    <mergeCell ref="A25:C25"/>
    <mergeCell ref="A36:C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I51010"/>
  <sheetViews>
    <sheetView showGridLines="0" zoomScaleNormal="90" workbookViewId="0">
      <selection activeCell="F15" sqref="F15"/>
    </sheetView>
  </sheetViews>
  <sheetFormatPr baseColWidth="10" defaultColWidth="9.140625" defaultRowHeight="12.75" x14ac:dyDescent="0.2"/>
  <cols>
    <col min="1" max="1" width="14.28515625" style="50" customWidth="1"/>
    <col min="2" max="2" width="38.42578125" style="50" customWidth="1"/>
    <col min="3" max="3" width="9.140625" style="76" customWidth="1"/>
    <col min="4" max="4" width="13.5703125" style="55" customWidth="1"/>
    <col min="5" max="5" width="13.140625" style="55" customWidth="1"/>
    <col min="6" max="7" width="14.42578125" style="55" customWidth="1"/>
    <col min="8" max="8" width="12" style="50" bestFit="1" customWidth="1"/>
    <col min="9" max="16384" width="9.140625" style="50"/>
  </cols>
  <sheetData>
    <row r="1" spans="1:8" s="43" customFormat="1" ht="15.75" x14ac:dyDescent="0.25">
      <c r="A1" s="40" t="s">
        <v>213</v>
      </c>
      <c r="B1" s="41"/>
      <c r="C1" s="42"/>
      <c r="D1" s="42"/>
      <c r="E1" s="42"/>
      <c r="F1" s="42"/>
      <c r="G1" s="42"/>
      <c r="H1" s="50"/>
    </row>
    <row r="2" spans="1:8" s="43" customFormat="1" ht="15.75" x14ac:dyDescent="0.25">
      <c r="A2" s="40" t="s">
        <v>210</v>
      </c>
      <c r="B2" s="44"/>
      <c r="C2" s="175" t="s">
        <v>215</v>
      </c>
      <c r="D2" s="175"/>
      <c r="E2" s="175"/>
      <c r="F2" s="175"/>
      <c r="G2" s="175"/>
      <c r="H2" s="175"/>
    </row>
    <row r="3" spans="1:8" s="43" customFormat="1" ht="15.75" x14ac:dyDescent="0.25">
      <c r="B3" s="44"/>
      <c r="C3" s="42"/>
      <c r="D3" s="42"/>
      <c r="E3" s="42"/>
      <c r="F3" s="42"/>
      <c r="G3" s="42"/>
      <c r="H3" s="50"/>
    </row>
    <row r="4" spans="1:8" s="43" customFormat="1" ht="15.75" x14ac:dyDescent="0.25">
      <c r="B4" s="40" t="s">
        <v>15</v>
      </c>
      <c r="C4" s="41"/>
      <c r="D4" s="42"/>
      <c r="E4" s="45" t="s">
        <v>77</v>
      </c>
      <c r="F4" s="42"/>
      <c r="G4" s="42"/>
      <c r="H4" s="50"/>
    </row>
    <row r="5" spans="1:8" x14ac:dyDescent="0.2">
      <c r="A5" s="47" t="s">
        <v>135</v>
      </c>
      <c r="B5" s="47" t="s">
        <v>16</v>
      </c>
      <c r="C5" s="48" t="s">
        <v>79</v>
      </c>
      <c r="D5" s="77" t="str">
        <f>År2_Delmål2!H5</f>
        <v>Budsjett 2025</v>
      </c>
      <c r="E5" s="50"/>
      <c r="F5" s="77" t="str">
        <f>År2_Delmål2!D5</f>
        <v>Budsjett 2024</v>
      </c>
      <c r="G5" s="51"/>
    </row>
    <row r="6" spans="1:8" x14ac:dyDescent="0.2">
      <c r="A6" s="52" t="s">
        <v>113</v>
      </c>
      <c r="B6" s="52" t="s">
        <v>24</v>
      </c>
      <c r="C6" s="53"/>
      <c r="D6" s="78">
        <f>År2_Delmål2!H6</f>
        <v>0</v>
      </c>
      <c r="E6" s="50"/>
      <c r="F6" s="78">
        <f>År2_Delmål2!D6</f>
        <v>0</v>
      </c>
      <c r="G6" s="51"/>
    </row>
    <row r="7" spans="1:8" x14ac:dyDescent="0.2">
      <c r="A7" s="52" t="s">
        <v>114</v>
      </c>
      <c r="B7" s="52" t="s">
        <v>41</v>
      </c>
      <c r="C7" s="53"/>
      <c r="D7" s="78">
        <f>År2_Delmål2!H7</f>
        <v>0</v>
      </c>
      <c r="E7" s="50"/>
      <c r="F7" s="78">
        <f>År2_Delmål2!D7</f>
        <v>0</v>
      </c>
    </row>
    <row r="8" spans="1:8" x14ac:dyDescent="0.2">
      <c r="A8" s="52" t="s">
        <v>115</v>
      </c>
      <c r="B8" s="52" t="s">
        <v>42</v>
      </c>
      <c r="C8" s="53"/>
      <c r="D8" s="78">
        <f>År2_Delmål2!H8</f>
        <v>0</v>
      </c>
      <c r="E8" s="50"/>
      <c r="F8" s="78">
        <f>År2_Delmål2!D8</f>
        <v>0</v>
      </c>
    </row>
    <row r="9" spans="1:8" x14ac:dyDescent="0.2">
      <c r="A9" s="52" t="s">
        <v>116</v>
      </c>
      <c r="B9" s="52" t="s">
        <v>25</v>
      </c>
      <c r="C9" s="53"/>
      <c r="D9" s="78">
        <f>År2_Delmål2!H9</f>
        <v>0</v>
      </c>
      <c r="E9" s="50"/>
      <c r="F9" s="78">
        <f>År2_Delmål2!D9</f>
        <v>0</v>
      </c>
    </row>
    <row r="10" spans="1:8" x14ac:dyDescent="0.2">
      <c r="A10" s="182" t="s">
        <v>17</v>
      </c>
      <c r="B10" s="183"/>
      <c r="C10" s="56"/>
      <c r="D10" s="79">
        <f>SUM(D6:D9)</f>
        <v>0</v>
      </c>
      <c r="E10" s="50"/>
      <c r="F10" s="79">
        <f>SUM(F6:F9)</f>
        <v>0</v>
      </c>
      <c r="G10" s="58"/>
    </row>
    <row r="11" spans="1:8" x14ac:dyDescent="0.2">
      <c r="A11" s="52" t="s">
        <v>117</v>
      </c>
      <c r="B11" s="52" t="s">
        <v>28</v>
      </c>
      <c r="C11" s="59">
        <v>1</v>
      </c>
      <c r="D11" s="78">
        <f>År2_Delmål2!H11</f>
        <v>0</v>
      </c>
      <c r="E11" s="50"/>
      <c r="F11" s="78">
        <f>År2_Delmål2!D11</f>
        <v>0</v>
      </c>
      <c r="G11" s="58"/>
    </row>
    <row r="12" spans="1:8" x14ac:dyDescent="0.2">
      <c r="A12" s="52" t="s">
        <v>118</v>
      </c>
      <c r="B12" s="52" t="s">
        <v>29</v>
      </c>
      <c r="C12" s="59">
        <v>2</v>
      </c>
      <c r="D12" s="78">
        <f>År2_Delmål2!H12</f>
        <v>0</v>
      </c>
      <c r="E12" s="50"/>
      <c r="F12" s="78">
        <f>År2_Delmål2!D12</f>
        <v>0</v>
      </c>
      <c r="G12" s="58"/>
    </row>
    <row r="13" spans="1:8" x14ac:dyDescent="0.2">
      <c r="A13" s="52" t="s">
        <v>119</v>
      </c>
      <c r="B13" s="52" t="s">
        <v>43</v>
      </c>
      <c r="C13" s="59"/>
      <c r="D13" s="78">
        <f>År2_Delmål2!H13</f>
        <v>0</v>
      </c>
      <c r="E13" s="50"/>
      <c r="F13" s="78">
        <f>År2_Delmål2!D13</f>
        <v>0</v>
      </c>
      <c r="G13" s="58"/>
    </row>
    <row r="14" spans="1:8" x14ac:dyDescent="0.2">
      <c r="A14" s="52" t="s">
        <v>120</v>
      </c>
      <c r="B14" s="52" t="s">
        <v>44</v>
      </c>
      <c r="C14" s="59">
        <v>3</v>
      </c>
      <c r="D14" s="78">
        <f>År2_Delmål2!H14</f>
        <v>0</v>
      </c>
      <c r="E14" s="50"/>
      <c r="F14" s="78">
        <f>År2_Delmål2!D14</f>
        <v>0</v>
      </c>
      <c r="G14" s="58"/>
    </row>
    <row r="15" spans="1:8" x14ac:dyDescent="0.2">
      <c r="A15" s="52" t="s">
        <v>121</v>
      </c>
      <c r="B15" s="52" t="s">
        <v>27</v>
      </c>
      <c r="C15" s="59"/>
      <c r="D15" s="78">
        <f>År2_Delmål2!H15</f>
        <v>0</v>
      </c>
      <c r="E15" s="50"/>
      <c r="F15" s="78">
        <f>År2_Delmål2!D15</f>
        <v>0</v>
      </c>
      <c r="G15" s="58"/>
    </row>
    <row r="16" spans="1:8" x14ac:dyDescent="0.2">
      <c r="A16" s="52" t="s">
        <v>122</v>
      </c>
      <c r="B16" s="52" t="s">
        <v>26</v>
      </c>
      <c r="C16" s="59">
        <v>4</v>
      </c>
      <c r="D16" s="78">
        <f>År2_Delmål2!H16</f>
        <v>0</v>
      </c>
      <c r="E16" s="50"/>
      <c r="F16" s="78">
        <f>År2_Delmål2!D16</f>
        <v>0</v>
      </c>
      <c r="G16" s="58"/>
    </row>
    <row r="17" spans="1:7" x14ac:dyDescent="0.2">
      <c r="A17" s="182" t="s">
        <v>18</v>
      </c>
      <c r="B17" s="183"/>
      <c r="C17" s="56"/>
      <c r="D17" s="79">
        <f>SUM(D11:D16)</f>
        <v>0</v>
      </c>
      <c r="E17" s="50"/>
      <c r="F17" s="79">
        <f>SUM(F11:F16)</f>
        <v>0</v>
      </c>
      <c r="G17" s="58"/>
    </row>
    <row r="18" spans="1:7" x14ac:dyDescent="0.2">
      <c r="A18" s="182" t="s">
        <v>19</v>
      </c>
      <c r="B18" s="183"/>
      <c r="C18" s="56"/>
      <c r="D18" s="79">
        <f>SUM(D10+D17)</f>
        <v>0</v>
      </c>
      <c r="E18" s="50"/>
      <c r="F18" s="79">
        <f>SUM(F10+F17)</f>
        <v>0</v>
      </c>
      <c r="G18" s="58"/>
    </row>
    <row r="19" spans="1:7" x14ac:dyDescent="0.2">
      <c r="A19" s="184" t="s">
        <v>20</v>
      </c>
      <c r="B19" s="185"/>
      <c r="C19" s="48"/>
      <c r="D19" s="80"/>
      <c r="E19" s="50"/>
      <c r="F19" s="80"/>
      <c r="G19" s="51"/>
    </row>
    <row r="20" spans="1:7" x14ac:dyDescent="0.2">
      <c r="A20" s="52" t="s">
        <v>123</v>
      </c>
      <c r="B20" s="52" t="s">
        <v>30</v>
      </c>
      <c r="C20" s="59"/>
      <c r="D20" s="78">
        <f>År2_Delmål2!H20</f>
        <v>0</v>
      </c>
      <c r="E20" s="50"/>
      <c r="F20" s="78">
        <f>År2_Delmål2!D20</f>
        <v>0</v>
      </c>
    </row>
    <row r="21" spans="1:7" x14ac:dyDescent="0.2">
      <c r="A21" s="52" t="s">
        <v>124</v>
      </c>
      <c r="B21" s="52" t="s">
        <v>45</v>
      </c>
      <c r="C21" s="59"/>
      <c r="D21" s="78">
        <f>År2_Delmål2!H21</f>
        <v>0</v>
      </c>
      <c r="E21" s="50"/>
      <c r="F21" s="78">
        <f>År2_Delmål2!D21</f>
        <v>0</v>
      </c>
    </row>
    <row r="22" spans="1:7" x14ac:dyDescent="0.2">
      <c r="A22" s="182" t="s">
        <v>21</v>
      </c>
      <c r="B22" s="183" t="s">
        <v>21</v>
      </c>
      <c r="C22" s="56"/>
      <c r="D22" s="79">
        <f>SUM(D20:D21)</f>
        <v>0</v>
      </c>
      <c r="E22" s="50"/>
      <c r="F22" s="79">
        <f>SUM(F20:F21)</f>
        <v>0</v>
      </c>
      <c r="G22" s="58"/>
    </row>
    <row r="23" spans="1:7" x14ac:dyDescent="0.2">
      <c r="A23" s="52" t="s">
        <v>125</v>
      </c>
      <c r="B23" s="52" t="s">
        <v>31</v>
      </c>
      <c r="C23" s="59">
        <v>5</v>
      </c>
      <c r="D23" s="78">
        <f>År2_Delmål2!H23</f>
        <v>0</v>
      </c>
      <c r="E23" s="50"/>
      <c r="F23" s="78">
        <f>År2_Delmål2!D23</f>
        <v>0</v>
      </c>
      <c r="G23" s="58"/>
    </row>
    <row r="24" spans="1:7" x14ac:dyDescent="0.2">
      <c r="A24" s="52" t="s">
        <v>126</v>
      </c>
      <c r="B24" s="52" t="s">
        <v>33</v>
      </c>
      <c r="C24" s="59">
        <v>6</v>
      </c>
      <c r="D24" s="78">
        <f>År2_Delmål2!H24</f>
        <v>0</v>
      </c>
      <c r="E24" s="50"/>
      <c r="F24" s="78">
        <f>År2_Delmål2!D24</f>
        <v>0</v>
      </c>
    </row>
    <row r="25" spans="1:7" x14ac:dyDescent="0.2">
      <c r="A25" s="182" t="s">
        <v>136</v>
      </c>
      <c r="B25" s="183" t="s">
        <v>46</v>
      </c>
      <c r="C25" s="56"/>
      <c r="D25" s="79">
        <f>SUM(D23:D24)</f>
        <v>0</v>
      </c>
      <c r="E25" s="50"/>
      <c r="F25" s="79">
        <f>SUM(F23:F24)</f>
        <v>0</v>
      </c>
    </row>
    <row r="26" spans="1:7" x14ac:dyDescent="0.2">
      <c r="A26" s="52" t="s">
        <v>127</v>
      </c>
      <c r="B26" s="52" t="s">
        <v>47</v>
      </c>
      <c r="C26" s="59">
        <v>7</v>
      </c>
      <c r="D26" s="78">
        <f>År2_Delmål2!H26</f>
        <v>0</v>
      </c>
      <c r="E26" s="50"/>
      <c r="F26" s="78">
        <f>År2_Delmål2!D26</f>
        <v>0</v>
      </c>
    </row>
    <row r="27" spans="1:7" x14ac:dyDescent="0.2">
      <c r="A27" s="52" t="s">
        <v>128</v>
      </c>
      <c r="B27" s="52" t="s">
        <v>32</v>
      </c>
      <c r="C27" s="59"/>
      <c r="D27" s="78">
        <f>År2_Delmål2!H27</f>
        <v>0</v>
      </c>
      <c r="E27" s="50"/>
      <c r="F27" s="78">
        <f>År2_Delmål2!D27</f>
        <v>0</v>
      </c>
    </row>
    <row r="28" spans="1:7" x14ac:dyDescent="0.2">
      <c r="A28" s="52" t="s">
        <v>128</v>
      </c>
      <c r="B28" s="52" t="s">
        <v>34</v>
      </c>
      <c r="C28" s="59"/>
      <c r="D28" s="78">
        <f>År2_Delmål2!H28</f>
        <v>0</v>
      </c>
      <c r="E28" s="50"/>
      <c r="F28" s="78">
        <f>År2_Delmål2!D28</f>
        <v>0</v>
      </c>
    </row>
    <row r="29" spans="1:7" x14ac:dyDescent="0.2">
      <c r="A29" s="52" t="s">
        <v>129</v>
      </c>
      <c r="B29" s="52" t="s">
        <v>4</v>
      </c>
      <c r="C29" s="59"/>
      <c r="D29" s="78">
        <f>År2_Delmål2!H29</f>
        <v>0</v>
      </c>
      <c r="E29" s="50"/>
      <c r="F29" s="78">
        <f>År2_Delmål2!D29</f>
        <v>0</v>
      </c>
    </row>
    <row r="30" spans="1:7" x14ac:dyDescent="0.2">
      <c r="A30" s="52" t="s">
        <v>130</v>
      </c>
      <c r="B30" s="52" t="s">
        <v>35</v>
      </c>
      <c r="C30" s="59"/>
      <c r="D30" s="78">
        <f>År2_Delmål2!H30</f>
        <v>0</v>
      </c>
      <c r="E30" s="50"/>
      <c r="F30" s="78">
        <f>År2_Delmål2!D30</f>
        <v>0</v>
      </c>
    </row>
    <row r="31" spans="1:7" x14ac:dyDescent="0.2">
      <c r="A31" s="52" t="s">
        <v>131</v>
      </c>
      <c r="B31" s="52" t="s">
        <v>48</v>
      </c>
      <c r="C31" s="59">
        <v>8</v>
      </c>
      <c r="D31" s="78">
        <f>År2_Delmål2!H31</f>
        <v>0</v>
      </c>
      <c r="E31" s="50"/>
      <c r="F31" s="78">
        <f>År2_Delmål2!D31</f>
        <v>0</v>
      </c>
    </row>
    <row r="32" spans="1:7" x14ac:dyDescent="0.2">
      <c r="A32" s="52" t="s">
        <v>132</v>
      </c>
      <c r="B32" s="52" t="s">
        <v>49</v>
      </c>
      <c r="C32" s="59">
        <v>9</v>
      </c>
      <c r="D32" s="78">
        <f>År2_Delmål2!H32</f>
        <v>0</v>
      </c>
      <c r="E32" s="50"/>
      <c r="F32" s="78">
        <f>År2_Delmål2!D32</f>
        <v>0</v>
      </c>
    </row>
    <row r="33" spans="1:8" x14ac:dyDescent="0.2">
      <c r="A33" s="52" t="s">
        <v>133</v>
      </c>
      <c r="B33" s="52" t="s">
        <v>36</v>
      </c>
      <c r="C33" s="59"/>
      <c r="D33" s="78">
        <f>År2_Delmål2!H33</f>
        <v>0</v>
      </c>
      <c r="E33" s="50"/>
      <c r="F33" s="78">
        <f>År2_Delmål2!D33</f>
        <v>0</v>
      </c>
    </row>
    <row r="34" spans="1:8" x14ac:dyDescent="0.2">
      <c r="A34" s="52" t="s">
        <v>134</v>
      </c>
      <c r="B34" s="52" t="s">
        <v>1</v>
      </c>
      <c r="C34" s="59">
        <v>10</v>
      </c>
      <c r="D34" s="78">
        <f>År2_Delmål2!H34</f>
        <v>0</v>
      </c>
      <c r="E34" s="50"/>
      <c r="F34" s="78">
        <f>År2_Delmål2!D34</f>
        <v>0</v>
      </c>
    </row>
    <row r="35" spans="1:8" x14ac:dyDescent="0.2">
      <c r="A35" s="182" t="s">
        <v>22</v>
      </c>
      <c r="B35" s="183"/>
      <c r="C35" s="56"/>
      <c r="D35" s="79">
        <f>SUM(D26:D34)</f>
        <v>0</v>
      </c>
      <c r="E35" s="50"/>
      <c r="F35" s="79">
        <f>SUM(F26:F34)</f>
        <v>0</v>
      </c>
      <c r="G35" s="58"/>
    </row>
    <row r="36" spans="1:8" x14ac:dyDescent="0.2">
      <c r="A36" s="182" t="s">
        <v>137</v>
      </c>
      <c r="B36" s="183"/>
      <c r="C36" s="56"/>
      <c r="D36" s="79">
        <f>SUM(D22+D25+D35)</f>
        <v>0</v>
      </c>
      <c r="E36" s="50"/>
      <c r="F36" s="79">
        <f>SUM(F22+F25+F35)</f>
        <v>0</v>
      </c>
      <c r="G36" s="58"/>
    </row>
    <row r="37" spans="1:8" s="43" customFormat="1" ht="15.75" x14ac:dyDescent="0.25">
      <c r="A37" s="40" t="s">
        <v>23</v>
      </c>
      <c r="B37" s="41"/>
      <c r="C37" s="42"/>
      <c r="D37" s="81"/>
      <c r="E37" s="50"/>
      <c r="F37" s="83"/>
      <c r="G37" s="42"/>
      <c r="H37" s="50"/>
    </row>
    <row r="38" spans="1:8" s="65" customFormat="1" x14ac:dyDescent="0.2">
      <c r="A38" s="47" t="s">
        <v>135</v>
      </c>
      <c r="B38" s="63" t="s">
        <v>37</v>
      </c>
      <c r="C38" s="64"/>
      <c r="D38" s="77" t="str">
        <f>År2_Delmål2!H38</f>
        <v>Budsjett 2025</v>
      </c>
      <c r="E38" s="50"/>
      <c r="F38" s="77" t="str">
        <f>År2_Delmål2!D38</f>
        <v>Budsjett 2024</v>
      </c>
      <c r="G38" s="58"/>
      <c r="H38" s="50"/>
    </row>
    <row r="39" spans="1:8" s="65" customFormat="1" x14ac:dyDescent="0.2">
      <c r="A39" s="66" t="s">
        <v>80</v>
      </c>
      <c r="B39" s="52" t="s">
        <v>75</v>
      </c>
      <c r="C39" s="53"/>
      <c r="D39" s="78">
        <f>År2_Delmål2!H39</f>
        <v>0</v>
      </c>
      <c r="E39" s="50"/>
      <c r="F39" s="78">
        <f>År2_Delmål2!D39</f>
        <v>0</v>
      </c>
      <c r="G39" s="58"/>
      <c r="H39" s="50"/>
    </row>
    <row r="40" spans="1:8" s="65" customFormat="1" x14ac:dyDescent="0.2">
      <c r="A40" s="66" t="s">
        <v>81</v>
      </c>
      <c r="B40" s="52" t="s">
        <v>73</v>
      </c>
      <c r="C40" s="53"/>
      <c r="D40" s="78">
        <f>År2_Delmål2!H40</f>
        <v>0</v>
      </c>
      <c r="E40" s="50"/>
      <c r="F40" s="78">
        <f>År2_Delmål2!D40</f>
        <v>0</v>
      </c>
      <c r="G40" s="58"/>
      <c r="H40" s="50"/>
    </row>
    <row r="41" spans="1:8" s="65" customFormat="1" x14ac:dyDescent="0.2">
      <c r="A41" s="66" t="s">
        <v>82</v>
      </c>
      <c r="B41" s="52" t="s">
        <v>74</v>
      </c>
      <c r="C41" s="53"/>
      <c r="D41" s="78">
        <f>År2_Delmål2!H41</f>
        <v>0</v>
      </c>
      <c r="E41" s="50"/>
      <c r="F41" s="78">
        <f>År2_Delmål2!D41</f>
        <v>0</v>
      </c>
      <c r="G41" s="58"/>
      <c r="H41" s="50"/>
    </row>
    <row r="42" spans="1:8" s="65" customFormat="1" x14ac:dyDescent="0.2">
      <c r="A42" s="66" t="s">
        <v>50</v>
      </c>
      <c r="B42" s="52" t="s">
        <v>76</v>
      </c>
      <c r="C42" s="53"/>
      <c r="D42" s="78">
        <f>År2_Delmål2!H42</f>
        <v>0</v>
      </c>
      <c r="E42" s="50"/>
      <c r="F42" s="78">
        <f>År2_Delmål2!D42</f>
        <v>0</v>
      </c>
      <c r="G42" s="58"/>
      <c r="H42" s="50"/>
    </row>
    <row r="43" spans="1:8" x14ac:dyDescent="0.2">
      <c r="A43" s="66" t="s">
        <v>83</v>
      </c>
      <c r="B43" s="52" t="s">
        <v>39</v>
      </c>
      <c r="C43" s="53"/>
      <c r="D43" s="78">
        <f>År2_Delmål2!H43</f>
        <v>0</v>
      </c>
      <c r="E43" s="50"/>
      <c r="F43" s="78">
        <f>År2_Delmål2!D43</f>
        <v>0</v>
      </c>
      <c r="G43" s="58"/>
    </row>
    <row r="44" spans="1:8" s="65" customFormat="1" x14ac:dyDescent="0.2">
      <c r="A44" s="66" t="s">
        <v>84</v>
      </c>
      <c r="B44" s="52" t="s">
        <v>3</v>
      </c>
      <c r="C44" s="53"/>
      <c r="D44" s="78">
        <f>År2_Delmål2!H44</f>
        <v>0</v>
      </c>
      <c r="E44" s="50"/>
      <c r="F44" s="78">
        <f>År2_Delmål2!D44</f>
        <v>0</v>
      </c>
      <c r="G44" s="58"/>
      <c r="H44" s="50"/>
    </row>
    <row r="45" spans="1:8" s="65" customFormat="1" x14ac:dyDescent="0.2">
      <c r="A45" s="66" t="s">
        <v>85</v>
      </c>
      <c r="B45" s="52" t="s">
        <v>38</v>
      </c>
      <c r="C45" s="53"/>
      <c r="D45" s="78">
        <f>År2_Delmål2!H45</f>
        <v>0</v>
      </c>
      <c r="E45" s="50"/>
      <c r="F45" s="78">
        <f>År2_Delmål2!D45</f>
        <v>0</v>
      </c>
      <c r="G45" s="58"/>
      <c r="H45" s="50"/>
    </row>
    <row r="46" spans="1:8" s="65" customFormat="1" x14ac:dyDescent="0.2">
      <c r="A46" s="182" t="s">
        <v>51</v>
      </c>
      <c r="B46" s="183"/>
      <c r="C46" s="56"/>
      <c r="D46" s="79">
        <f>SUM(D39:D45)</f>
        <v>0</v>
      </c>
      <c r="E46" s="50"/>
      <c r="F46" s="79">
        <f>SUM(F39:F45)</f>
        <v>0</v>
      </c>
      <c r="G46" s="58"/>
      <c r="H46" s="50"/>
    </row>
    <row r="47" spans="1:8" s="65" customFormat="1" x14ac:dyDescent="0.2">
      <c r="A47" s="47" t="s">
        <v>135</v>
      </c>
      <c r="B47" s="47" t="s">
        <v>40</v>
      </c>
      <c r="C47" s="48"/>
      <c r="D47" s="77" t="str">
        <f>År2_Delmål2!H47</f>
        <v>Budsjett 2025</v>
      </c>
      <c r="E47" s="50"/>
      <c r="F47" s="77" t="str">
        <f>År2_Delmål2!D47</f>
        <v>Budsjett 2024</v>
      </c>
      <c r="G47" s="58"/>
      <c r="H47" s="50"/>
    </row>
    <row r="48" spans="1:8" s="65" customFormat="1" x14ac:dyDescent="0.2">
      <c r="A48" s="52" t="s">
        <v>86</v>
      </c>
      <c r="B48" s="52" t="s">
        <v>52</v>
      </c>
      <c r="C48" s="53"/>
      <c r="D48" s="78">
        <f>År2_Delmål2!H48</f>
        <v>0</v>
      </c>
      <c r="E48" s="50"/>
      <c r="F48" s="78">
        <f>År2_Delmål2!D48</f>
        <v>0</v>
      </c>
      <c r="G48" s="58"/>
      <c r="H48" s="50"/>
    </row>
    <row r="49" spans="1:8" x14ac:dyDescent="0.2">
      <c r="A49" s="182" t="s">
        <v>53</v>
      </c>
      <c r="B49" s="183"/>
      <c r="C49" s="56"/>
      <c r="D49" s="79">
        <f>SUM(D48)</f>
        <v>0</v>
      </c>
      <c r="E49" s="50"/>
      <c r="F49" s="79">
        <f>SUM(F48)</f>
        <v>0</v>
      </c>
    </row>
    <row r="50" spans="1:8" x14ac:dyDescent="0.2">
      <c r="A50" s="52" t="s">
        <v>87</v>
      </c>
      <c r="B50" s="52" t="s">
        <v>54</v>
      </c>
      <c r="C50" s="53"/>
      <c r="D50" s="78">
        <f>År2_Delmål2!H50</f>
        <v>0</v>
      </c>
      <c r="E50" s="50"/>
      <c r="F50" s="78">
        <f>År2_Delmål2!D50</f>
        <v>0</v>
      </c>
    </row>
    <row r="51" spans="1:8" x14ac:dyDescent="0.2">
      <c r="A51" s="52" t="s">
        <v>88</v>
      </c>
      <c r="B51" s="52" t="s">
        <v>55</v>
      </c>
      <c r="C51" s="53"/>
      <c r="D51" s="78">
        <f>År2_Delmål2!H51</f>
        <v>0</v>
      </c>
      <c r="E51" s="50"/>
      <c r="F51" s="78">
        <f>År2_Delmål2!D51</f>
        <v>0</v>
      </c>
    </row>
    <row r="52" spans="1:8" x14ac:dyDescent="0.2">
      <c r="A52" s="52" t="s">
        <v>89</v>
      </c>
      <c r="B52" s="52" t="s">
        <v>5</v>
      </c>
      <c r="C52" s="53"/>
      <c r="D52" s="78">
        <f>År2_Delmål2!H52</f>
        <v>0</v>
      </c>
      <c r="E52" s="50"/>
      <c r="F52" s="78">
        <f>År2_Delmål2!D52</f>
        <v>0</v>
      </c>
    </row>
    <row r="53" spans="1:8" x14ac:dyDescent="0.2">
      <c r="A53" s="52" t="s">
        <v>90</v>
      </c>
      <c r="B53" s="52" t="s">
        <v>56</v>
      </c>
      <c r="C53" s="53"/>
      <c r="D53" s="78">
        <f>År2_Delmål2!H53</f>
        <v>0</v>
      </c>
      <c r="E53" s="50"/>
      <c r="F53" s="78">
        <f>År2_Delmål2!D53</f>
        <v>0</v>
      </c>
    </row>
    <row r="54" spans="1:8" x14ac:dyDescent="0.2">
      <c r="A54" s="52" t="s">
        <v>91</v>
      </c>
      <c r="B54" s="52" t="s">
        <v>57</v>
      </c>
      <c r="C54" s="53"/>
      <c r="D54" s="78">
        <f>År2_Delmål2!H54</f>
        <v>0</v>
      </c>
      <c r="E54" s="50"/>
      <c r="F54" s="78">
        <f>År2_Delmål2!D54</f>
        <v>0</v>
      </c>
    </row>
    <row r="55" spans="1:8" x14ac:dyDescent="0.2">
      <c r="A55" s="182" t="s">
        <v>58</v>
      </c>
      <c r="B55" s="183"/>
      <c r="C55" s="56"/>
      <c r="D55" s="79">
        <f>SUM(D50:D54)</f>
        <v>0</v>
      </c>
      <c r="E55" s="50"/>
      <c r="F55" s="79">
        <f>SUM(F50:F54)</f>
        <v>0</v>
      </c>
    </row>
    <row r="56" spans="1:8" s="65" customFormat="1" x14ac:dyDescent="0.2">
      <c r="A56" s="52" t="s">
        <v>92</v>
      </c>
      <c r="B56" s="52" t="s">
        <v>6</v>
      </c>
      <c r="C56" s="53"/>
      <c r="D56" s="78">
        <f>År2_Delmål2!H56</f>
        <v>0</v>
      </c>
      <c r="E56" s="50"/>
      <c r="F56" s="78">
        <f>År2_Delmål2!D56</f>
        <v>0</v>
      </c>
      <c r="G56" s="58"/>
      <c r="H56" s="50"/>
    </row>
    <row r="57" spans="1:8" x14ac:dyDescent="0.2">
      <c r="A57" s="52" t="s">
        <v>93</v>
      </c>
      <c r="B57" s="52" t="s">
        <v>59</v>
      </c>
      <c r="C57" s="53"/>
      <c r="D57" s="78">
        <f>År2_Delmål2!H57</f>
        <v>0</v>
      </c>
      <c r="E57" s="50"/>
      <c r="F57" s="78">
        <f>År2_Delmål2!D57</f>
        <v>0</v>
      </c>
      <c r="G57" s="58"/>
    </row>
    <row r="58" spans="1:8" s="65" customFormat="1" x14ac:dyDescent="0.2">
      <c r="A58" s="52" t="s">
        <v>94</v>
      </c>
      <c r="B58" s="52" t="s">
        <v>7</v>
      </c>
      <c r="C58" s="53"/>
      <c r="D58" s="78">
        <f>År2_Delmål2!H58</f>
        <v>0</v>
      </c>
      <c r="E58" s="50"/>
      <c r="F58" s="78">
        <f>År2_Delmål2!D58</f>
        <v>0</v>
      </c>
      <c r="G58" s="58"/>
      <c r="H58" s="50"/>
    </row>
    <row r="59" spans="1:8" s="65" customFormat="1" x14ac:dyDescent="0.2">
      <c r="A59" s="52" t="s">
        <v>95</v>
      </c>
      <c r="B59" s="52" t="s">
        <v>8</v>
      </c>
      <c r="C59" s="53"/>
      <c r="D59" s="78">
        <f>År2_Delmål2!H59</f>
        <v>0</v>
      </c>
      <c r="E59" s="50"/>
      <c r="F59" s="78">
        <f>År2_Delmål2!D59</f>
        <v>0</v>
      </c>
      <c r="G59" s="58"/>
      <c r="H59" s="50"/>
    </row>
    <row r="60" spans="1:8" s="65" customFormat="1" x14ac:dyDescent="0.2">
      <c r="A60" s="52" t="s">
        <v>96</v>
      </c>
      <c r="B60" s="52" t="s">
        <v>60</v>
      </c>
      <c r="C60" s="53"/>
      <c r="D60" s="78">
        <f>År2_Delmål2!H60</f>
        <v>0</v>
      </c>
      <c r="E60" s="50"/>
      <c r="F60" s="78">
        <f>År2_Delmål2!D60</f>
        <v>0</v>
      </c>
      <c r="G60" s="58"/>
      <c r="H60" s="50"/>
    </row>
    <row r="61" spans="1:8" x14ac:dyDescent="0.2">
      <c r="A61" s="52" t="s">
        <v>97</v>
      </c>
      <c r="B61" s="52" t="s">
        <v>9</v>
      </c>
      <c r="C61" s="53"/>
      <c r="D61" s="78">
        <f>År2_Delmål2!H61</f>
        <v>0</v>
      </c>
      <c r="E61" s="50"/>
      <c r="F61" s="78">
        <f>År2_Delmål2!D61</f>
        <v>0</v>
      </c>
      <c r="G61" s="58"/>
    </row>
    <row r="62" spans="1:8" x14ac:dyDescent="0.2">
      <c r="A62" s="52" t="s">
        <v>98</v>
      </c>
      <c r="B62" s="52" t="s">
        <v>61</v>
      </c>
      <c r="C62" s="53"/>
      <c r="D62" s="78">
        <f>År2_Delmål2!H62</f>
        <v>0</v>
      </c>
      <c r="E62" s="50"/>
      <c r="F62" s="78">
        <f>År2_Delmål2!D62</f>
        <v>0</v>
      </c>
      <c r="G62" s="58"/>
    </row>
    <row r="63" spans="1:8" x14ac:dyDescent="0.2">
      <c r="A63" s="52" t="s">
        <v>99</v>
      </c>
      <c r="B63" s="52" t="s">
        <v>10</v>
      </c>
      <c r="C63" s="53"/>
      <c r="D63" s="78">
        <f>År2_Delmål2!H63</f>
        <v>0</v>
      </c>
      <c r="E63" s="50"/>
      <c r="F63" s="78">
        <f>År2_Delmål2!D63</f>
        <v>0</v>
      </c>
      <c r="G63" s="58"/>
    </row>
    <row r="64" spans="1:8" x14ac:dyDescent="0.2">
      <c r="A64" s="52" t="s">
        <v>100</v>
      </c>
      <c r="B64" s="52" t="s">
        <v>62</v>
      </c>
      <c r="C64" s="53"/>
      <c r="D64" s="78">
        <f>År2_Delmål2!H64</f>
        <v>0</v>
      </c>
      <c r="E64" s="50"/>
      <c r="F64" s="78">
        <f>År2_Delmål2!D64</f>
        <v>0</v>
      </c>
      <c r="G64" s="58"/>
    </row>
    <row r="65" spans="1:9" s="65" customFormat="1" x14ac:dyDescent="0.2">
      <c r="A65" s="52" t="s">
        <v>101</v>
      </c>
      <c r="B65" s="52" t="s">
        <v>63</v>
      </c>
      <c r="C65" s="53"/>
      <c r="D65" s="78">
        <f>År2_Delmål2!H65</f>
        <v>0</v>
      </c>
      <c r="E65" s="50"/>
      <c r="F65" s="78">
        <f>År2_Delmål2!D65</f>
        <v>0</v>
      </c>
      <c r="G65" s="58"/>
      <c r="H65" s="50"/>
    </row>
    <row r="66" spans="1:9" x14ac:dyDescent="0.2">
      <c r="A66" s="52" t="s">
        <v>102</v>
      </c>
      <c r="B66" s="52" t="s">
        <v>64</v>
      </c>
      <c r="C66" s="53"/>
      <c r="D66" s="78">
        <f>År2_Delmål2!H66</f>
        <v>0</v>
      </c>
      <c r="E66" s="50"/>
      <c r="F66" s="78">
        <f>År2_Delmål2!D66</f>
        <v>0</v>
      </c>
      <c r="G66" s="58"/>
    </row>
    <row r="67" spans="1:9" s="65" customFormat="1" x14ac:dyDescent="0.2">
      <c r="A67" s="52" t="s">
        <v>103</v>
      </c>
      <c r="B67" s="52" t="s">
        <v>11</v>
      </c>
      <c r="C67" s="53"/>
      <c r="D67" s="78">
        <f>År2_Delmål2!H67</f>
        <v>0</v>
      </c>
      <c r="E67" s="50"/>
      <c r="F67" s="78">
        <f>År2_Delmål2!D67</f>
        <v>0</v>
      </c>
      <c r="G67" s="58"/>
      <c r="H67" s="50"/>
    </row>
    <row r="68" spans="1:9" x14ac:dyDescent="0.2">
      <c r="A68" s="52" t="s">
        <v>104</v>
      </c>
      <c r="B68" s="52" t="s">
        <v>65</v>
      </c>
      <c r="C68" s="53"/>
      <c r="D68" s="78">
        <f>År2_Delmål2!H68</f>
        <v>0</v>
      </c>
      <c r="E68" s="50"/>
      <c r="F68" s="78">
        <f>År2_Delmål2!D68</f>
        <v>0</v>
      </c>
      <c r="G68" s="58"/>
    </row>
    <row r="69" spans="1:9" x14ac:dyDescent="0.2">
      <c r="A69" s="52" t="s">
        <v>105</v>
      </c>
      <c r="B69" s="52" t="s">
        <v>12</v>
      </c>
      <c r="C69" s="53"/>
      <c r="D69" s="78">
        <f>År2_Delmål2!H69</f>
        <v>0</v>
      </c>
      <c r="E69" s="50"/>
      <c r="F69" s="78">
        <f>År2_Delmål2!D69</f>
        <v>0</v>
      </c>
      <c r="G69" s="58"/>
    </row>
    <row r="70" spans="1:9" x14ac:dyDescent="0.2">
      <c r="A70" s="52" t="s">
        <v>106</v>
      </c>
      <c r="B70" s="52" t="s">
        <v>66</v>
      </c>
      <c r="C70" s="53"/>
      <c r="D70" s="78">
        <f>År2_Delmål2!H70</f>
        <v>0</v>
      </c>
      <c r="E70" s="50"/>
      <c r="F70" s="78">
        <f>År2_Delmål2!D70</f>
        <v>0</v>
      </c>
      <c r="G70" s="58"/>
      <c r="I70" s="67"/>
    </row>
    <row r="71" spans="1:9" x14ac:dyDescent="0.2">
      <c r="A71" s="52" t="s">
        <v>107</v>
      </c>
      <c r="B71" s="52" t="s">
        <v>13</v>
      </c>
      <c r="C71" s="53"/>
      <c r="D71" s="78">
        <f>År2_Delmål2!H71</f>
        <v>0</v>
      </c>
      <c r="E71" s="50"/>
      <c r="F71" s="78">
        <f>År2_Delmål2!D71</f>
        <v>0</v>
      </c>
      <c r="G71" s="58"/>
      <c r="I71" s="67"/>
    </row>
    <row r="72" spans="1:9" x14ac:dyDescent="0.2">
      <c r="A72" s="182" t="s">
        <v>67</v>
      </c>
      <c r="B72" s="183"/>
      <c r="C72" s="56"/>
      <c r="D72" s="79">
        <f>SUM(D56:D71)</f>
        <v>0</v>
      </c>
      <c r="E72" s="50"/>
      <c r="F72" s="79">
        <f>SUM(F56:F71)</f>
        <v>0</v>
      </c>
      <c r="G72" s="58"/>
    </row>
    <row r="73" spans="1:9" x14ac:dyDescent="0.2">
      <c r="A73" s="52" t="s">
        <v>108</v>
      </c>
      <c r="B73" s="52" t="s">
        <v>69</v>
      </c>
      <c r="C73" s="53"/>
      <c r="D73" s="78">
        <f>År2_Delmål2!H73</f>
        <v>0</v>
      </c>
      <c r="E73" s="50"/>
      <c r="F73" s="78">
        <f>År2_Delmål2!D73</f>
        <v>0</v>
      </c>
    </row>
    <row r="74" spans="1:9" x14ac:dyDescent="0.2">
      <c r="A74" s="52" t="s">
        <v>109</v>
      </c>
      <c r="B74" s="52" t="s">
        <v>70</v>
      </c>
      <c r="C74" s="53"/>
      <c r="D74" s="78">
        <f>År2_Delmål2!H74</f>
        <v>0</v>
      </c>
      <c r="E74" s="50"/>
      <c r="F74" s="78">
        <f>År2_Delmål2!D74</f>
        <v>0</v>
      </c>
    </row>
    <row r="75" spans="1:9" x14ac:dyDescent="0.2">
      <c r="A75" s="52" t="s">
        <v>110</v>
      </c>
      <c r="B75" s="52" t="s">
        <v>71</v>
      </c>
      <c r="C75" s="53"/>
      <c r="D75" s="78">
        <f>År2_Delmål2!H75</f>
        <v>0</v>
      </c>
      <c r="E75" s="50"/>
      <c r="F75" s="78">
        <f>År2_Delmål2!D75</f>
        <v>0</v>
      </c>
    </row>
    <row r="76" spans="1:9" x14ac:dyDescent="0.2">
      <c r="A76" s="52" t="s">
        <v>111</v>
      </c>
      <c r="B76" s="52" t="s">
        <v>14</v>
      </c>
      <c r="C76" s="53"/>
      <c r="D76" s="78">
        <f>År2_Delmål2!H76</f>
        <v>0</v>
      </c>
      <c r="E76" s="50"/>
      <c r="F76" s="78">
        <f>År2_Delmål2!D76</f>
        <v>0</v>
      </c>
    </row>
    <row r="77" spans="1:9" s="65" customFormat="1" x14ac:dyDescent="0.2">
      <c r="A77" s="52" t="s">
        <v>112</v>
      </c>
      <c r="B77" s="52" t="s">
        <v>68</v>
      </c>
      <c r="C77" s="53"/>
      <c r="D77" s="78">
        <f>År2_Delmål2!H77</f>
        <v>0</v>
      </c>
      <c r="E77" s="50"/>
      <c r="F77" s="78">
        <f>År2_Delmål2!D77</f>
        <v>0</v>
      </c>
      <c r="G77" s="58"/>
      <c r="H77" s="50"/>
    </row>
    <row r="78" spans="1:9" s="65" customFormat="1" x14ac:dyDescent="0.2">
      <c r="A78" s="182" t="s">
        <v>72</v>
      </c>
      <c r="B78" s="183"/>
      <c r="C78" s="56"/>
      <c r="D78" s="79">
        <f>SUM(D73:D77)</f>
        <v>0</v>
      </c>
      <c r="E78" s="50"/>
      <c r="F78" s="79">
        <f>SUM(F73:F77)</f>
        <v>0</v>
      </c>
      <c r="G78" s="58"/>
      <c r="H78" s="50"/>
    </row>
    <row r="79" spans="1:9" s="65" customFormat="1" x14ac:dyDescent="0.2">
      <c r="A79" s="68" t="s">
        <v>138</v>
      </c>
      <c r="B79" s="69" t="s">
        <v>139</v>
      </c>
      <c r="C79" s="53"/>
      <c r="D79" s="78">
        <f>År2_Delmål2!H79</f>
        <v>0</v>
      </c>
      <c r="E79" s="50"/>
      <c r="F79" s="78">
        <f>År2_Delmål2!D79</f>
        <v>0</v>
      </c>
      <c r="G79" s="58"/>
      <c r="H79" s="50"/>
    </row>
    <row r="80" spans="1:9" s="65" customFormat="1" ht="13.5" thickBot="1" x14ac:dyDescent="0.25">
      <c r="A80" s="186" t="s">
        <v>140</v>
      </c>
      <c r="B80" s="187"/>
      <c r="C80" s="56"/>
      <c r="D80" s="79">
        <f>SUM(D79)</f>
        <v>0</v>
      </c>
      <c r="E80" s="50"/>
      <c r="F80" s="79">
        <f>SUM(F79)</f>
        <v>0</v>
      </c>
      <c r="H80" s="50"/>
    </row>
    <row r="81" spans="1:8" s="75" customFormat="1" ht="16.5" thickBot="1" x14ac:dyDescent="0.25">
      <c r="A81" s="70" t="s">
        <v>141</v>
      </c>
      <c r="B81" s="71" t="s">
        <v>142</v>
      </c>
      <c r="C81" s="72"/>
      <c r="D81" s="82">
        <f>SUM(D46-D49-D55-D72-D78-D80)</f>
        <v>0</v>
      </c>
      <c r="E81" s="50"/>
      <c r="F81" s="82">
        <f>SUM(F46-F49-F55-F72-F78-F80)</f>
        <v>0</v>
      </c>
      <c r="G81" s="74"/>
      <c r="H81" s="50"/>
    </row>
    <row r="82" spans="1:8" x14ac:dyDescent="0.2">
      <c r="A82" s="50" t="s">
        <v>2</v>
      </c>
      <c r="B82" s="50" t="s">
        <v>0</v>
      </c>
      <c r="E82" s="58"/>
    </row>
    <row r="83" spans="1:8" x14ac:dyDescent="0.2">
      <c r="E83" s="58"/>
    </row>
    <row r="84" spans="1:8" x14ac:dyDescent="0.2">
      <c r="E84" s="58"/>
    </row>
    <row r="51010" spans="1:1" x14ac:dyDescent="0.2">
      <c r="A51010" s="50">
        <v>7</v>
      </c>
    </row>
  </sheetData>
  <sheetProtection sheet="1"/>
  <mergeCells count="15">
    <mergeCell ref="A22:B22"/>
    <mergeCell ref="A72:B72"/>
    <mergeCell ref="A78:B78"/>
    <mergeCell ref="A80:B80"/>
    <mergeCell ref="A25:B25"/>
    <mergeCell ref="A35:B35"/>
    <mergeCell ref="A36:B36"/>
    <mergeCell ref="A46:B46"/>
    <mergeCell ref="A49:B49"/>
    <mergeCell ref="A55:B55"/>
    <mergeCell ref="C2:H2"/>
    <mergeCell ref="A10:B10"/>
    <mergeCell ref="A17:B17"/>
    <mergeCell ref="A18:B18"/>
    <mergeCell ref="A19:B19"/>
  </mergeCells>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A1:D37"/>
  <sheetViews>
    <sheetView workbookViewId="0">
      <selection activeCell="C18" sqref="C18"/>
    </sheetView>
  </sheetViews>
  <sheetFormatPr baseColWidth="10" defaultColWidth="11.42578125" defaultRowHeight="15" x14ac:dyDescent="0.25"/>
  <cols>
    <col min="1" max="1" width="30.140625" style="84" bestFit="1" customWidth="1"/>
    <col min="2" max="2" width="23.42578125" style="84" bestFit="1" customWidth="1"/>
    <col min="3" max="3" width="11.28515625" style="84" bestFit="1" customWidth="1"/>
    <col min="4" max="16384" width="11.42578125" style="84"/>
  </cols>
  <sheetData>
    <row r="1" spans="1:4" ht="18.75" x14ac:dyDescent="0.3">
      <c r="A1" s="180" t="s">
        <v>144</v>
      </c>
      <c r="B1" s="180"/>
      <c r="C1" s="180"/>
      <c r="D1" s="180"/>
    </row>
    <row r="3" spans="1:4" ht="18.75" x14ac:dyDescent="0.3">
      <c r="A3" s="181" t="s">
        <v>15</v>
      </c>
      <c r="B3" s="181"/>
      <c r="C3" s="181"/>
    </row>
    <row r="4" spans="1:4" x14ac:dyDescent="0.25">
      <c r="A4" s="84" t="s">
        <v>18</v>
      </c>
      <c r="B4" s="85" t="str">
        <f>År3_Delmål3!A17</f>
        <v>Sum omløpsmidler</v>
      </c>
      <c r="C4" s="85">
        <f>År3_Delmål3!D17</f>
        <v>0</v>
      </c>
    </row>
    <row r="5" spans="1:4" x14ac:dyDescent="0.25">
      <c r="A5" s="84" t="s">
        <v>22</v>
      </c>
      <c r="B5" s="84" t="str">
        <f>År3_Delmål3!A35</f>
        <v>Sum kortsiktig gjeld</v>
      </c>
      <c r="C5" s="85">
        <f>År3_Delmål3!D35</f>
        <v>0</v>
      </c>
    </row>
    <row r="6" spans="1:4" x14ac:dyDescent="0.25">
      <c r="A6" s="84" t="s">
        <v>21</v>
      </c>
      <c r="B6" s="84" t="str">
        <f>År3_Delmål3!A22</f>
        <v>Sum egenkapital</v>
      </c>
      <c r="C6" s="85">
        <f>År3_Delmål3!D22</f>
        <v>0</v>
      </c>
    </row>
    <row r="7" spans="1:4" x14ac:dyDescent="0.25">
      <c r="A7" s="84" t="s">
        <v>137</v>
      </c>
      <c r="B7" s="84" t="str">
        <f>År3_Delmål3!A36</f>
        <v>Sum egenkapital og gjeld</v>
      </c>
      <c r="C7" s="85">
        <f>År3_Delmål3!D36</f>
        <v>0</v>
      </c>
    </row>
    <row r="8" spans="1:4" x14ac:dyDescent="0.25">
      <c r="A8" s="84" t="s">
        <v>145</v>
      </c>
      <c r="B8" s="84" t="str">
        <f>År3_Delmål3!A36</f>
        <v>Sum egenkapital og gjeld</v>
      </c>
      <c r="C8" s="85">
        <f>År3_Delmål3!F36</f>
        <v>0</v>
      </c>
    </row>
    <row r="10" spans="1:4" ht="18.75" x14ac:dyDescent="0.3">
      <c r="A10" s="181" t="s">
        <v>146</v>
      </c>
      <c r="B10" s="181"/>
      <c r="C10" s="181"/>
    </row>
    <row r="11" spans="1:4" x14ac:dyDescent="0.25">
      <c r="A11" s="84" t="s">
        <v>51</v>
      </c>
      <c r="B11" s="84" t="str">
        <f>År3_Delmål3!A46</f>
        <v>Sum salgs- og driftsinntekt</v>
      </c>
      <c r="C11" s="85">
        <f>År3_Delmål3!D46</f>
        <v>0</v>
      </c>
    </row>
    <row r="12" spans="1:4" x14ac:dyDescent="0.25">
      <c r="A12" s="86" t="s">
        <v>53</v>
      </c>
      <c r="B12" s="86" t="str">
        <f>År3_Delmål3!A49</f>
        <v>Sum varekostnad</v>
      </c>
      <c r="C12" s="87">
        <f>-År3_Delmål3!D49</f>
        <v>0</v>
      </c>
    </row>
    <row r="13" spans="1:4" x14ac:dyDescent="0.25">
      <c r="A13" s="86" t="s">
        <v>58</v>
      </c>
      <c r="B13" s="86" t="str">
        <f>År3_Delmål3!A55</f>
        <v>Sum lønns- og personalkostnad</v>
      </c>
      <c r="C13" s="87">
        <f>-År3_Delmål3!D55</f>
        <v>0</v>
      </c>
    </row>
    <row r="14" spans="1:4" x14ac:dyDescent="0.25">
      <c r="A14" s="86" t="s">
        <v>67</v>
      </c>
      <c r="B14" s="86" t="str">
        <f>År3_Delmål3!A72</f>
        <v>Sum andre driftsk./avskrivning</v>
      </c>
      <c r="C14" s="87">
        <f>-År3_Delmål3!D72</f>
        <v>0</v>
      </c>
    </row>
    <row r="15" spans="1:4" x14ac:dyDescent="0.25">
      <c r="A15" s="88" t="s">
        <v>147</v>
      </c>
      <c r="B15" s="88"/>
      <c r="C15" s="89">
        <f>SUM(C11+C12+C13+C14)</f>
        <v>0</v>
      </c>
    </row>
    <row r="16" spans="1:4" x14ac:dyDescent="0.25">
      <c r="A16" s="84" t="s">
        <v>153</v>
      </c>
      <c r="B16" s="84" t="str">
        <f>År3_Delmål3!A46</f>
        <v>Sum salgs- og driftsinntekt</v>
      </c>
      <c r="C16" s="85">
        <f>År3_Delmål3!F46</f>
        <v>0</v>
      </c>
    </row>
    <row r="17" spans="1:3" x14ac:dyDescent="0.25">
      <c r="A17" s="84" t="s">
        <v>154</v>
      </c>
      <c r="B17" s="84" t="str">
        <f>År3_Delmål3!B73</f>
        <v>Renteinntekt</v>
      </c>
      <c r="C17" s="85">
        <f>-År3_Delmål3!D73</f>
        <v>0</v>
      </c>
    </row>
    <row r="18" spans="1:3" x14ac:dyDescent="0.25">
      <c r="A18" s="86" t="s">
        <v>142</v>
      </c>
      <c r="B18" s="86" t="str">
        <f>År3_Delmål3!B81</f>
        <v>Resultat etter skatt</v>
      </c>
      <c r="C18" s="87">
        <f>År3_Delmål3!D81</f>
        <v>0</v>
      </c>
    </row>
    <row r="19" spans="1:3" x14ac:dyDescent="0.25">
      <c r="A19" s="86" t="s">
        <v>140</v>
      </c>
      <c r="B19" s="86" t="str">
        <f>År3_Delmål3!A80</f>
        <v>Sum skattekostnad</v>
      </c>
      <c r="C19" s="87">
        <f>-År3_Delmål3!D80</f>
        <v>0</v>
      </c>
    </row>
    <row r="20" spans="1:3" x14ac:dyDescent="0.25">
      <c r="A20" s="88" t="s">
        <v>148</v>
      </c>
      <c r="B20" s="88"/>
      <c r="C20" s="89">
        <f>C18+C19</f>
        <v>0</v>
      </c>
    </row>
    <row r="21" spans="1:3" x14ac:dyDescent="0.25">
      <c r="A21" s="86" t="s">
        <v>155</v>
      </c>
      <c r="B21" s="86" t="str">
        <f>År3_Delmål3!B81</f>
        <v>Resultat etter skatt</v>
      </c>
      <c r="C21" s="87">
        <f>År3_Delmål3!F81</f>
        <v>0</v>
      </c>
    </row>
    <row r="22" spans="1:3" x14ac:dyDescent="0.25">
      <c r="A22" s="86" t="s">
        <v>156</v>
      </c>
      <c r="B22" s="86" t="str">
        <f>År3_Delmål3!A80</f>
        <v>Sum skattekostnad</v>
      </c>
      <c r="C22" s="87">
        <f>-År3_Delmål3!F80</f>
        <v>0</v>
      </c>
    </row>
    <row r="23" spans="1:3" x14ac:dyDescent="0.25">
      <c r="A23" s="88" t="s">
        <v>149</v>
      </c>
      <c r="B23" s="88"/>
      <c r="C23" s="89">
        <f>SUM(C21+C22)</f>
        <v>0</v>
      </c>
    </row>
    <row r="25" spans="1:3" ht="18.75" x14ac:dyDescent="0.3">
      <c r="A25" s="181" t="s">
        <v>150</v>
      </c>
      <c r="B25" s="181"/>
      <c r="C25" s="181"/>
    </row>
    <row r="26" spans="1:3" x14ac:dyDescent="0.25">
      <c r="A26" s="84" t="s">
        <v>51</v>
      </c>
      <c r="B26" s="84" t="str">
        <f>År3_Delmål3!A46</f>
        <v>Sum salgs- og driftsinntekt</v>
      </c>
      <c r="C26" s="85">
        <f>År3_Delmål3!H46</f>
        <v>0</v>
      </c>
    </row>
    <row r="27" spans="1:3" x14ac:dyDescent="0.25">
      <c r="A27" s="86" t="s">
        <v>53</v>
      </c>
      <c r="B27" s="86" t="str">
        <f>År3_Delmål3!A49</f>
        <v>Sum varekostnad</v>
      </c>
      <c r="C27" s="87">
        <f>-År3_Delmål3!H49</f>
        <v>0</v>
      </c>
    </row>
    <row r="28" spans="1:3" x14ac:dyDescent="0.25">
      <c r="A28" s="86" t="s">
        <v>58</v>
      </c>
      <c r="B28" s="86" t="str">
        <f>År3_Delmål3!A55</f>
        <v>Sum lønns- og personalkostnad</v>
      </c>
      <c r="C28" s="87">
        <f>-År3_Delmål3!H55</f>
        <v>0</v>
      </c>
    </row>
    <row r="29" spans="1:3" x14ac:dyDescent="0.25">
      <c r="A29" s="86" t="s">
        <v>67</v>
      </c>
      <c r="B29" s="86" t="str">
        <f>År3_Delmål3!A72</f>
        <v>Sum andre driftsk./avskrivning</v>
      </c>
      <c r="C29" s="87">
        <f>-År3_Delmål3!H72</f>
        <v>0</v>
      </c>
    </row>
    <row r="30" spans="1:3" x14ac:dyDescent="0.25">
      <c r="A30" s="88" t="s">
        <v>147</v>
      </c>
      <c r="B30" s="88"/>
      <c r="C30" s="89">
        <f>SUM(C26+C27+C28+C29)</f>
        <v>0</v>
      </c>
    </row>
    <row r="31" spans="1:3" x14ac:dyDescent="0.25">
      <c r="A31" s="84" t="s">
        <v>154</v>
      </c>
      <c r="B31" s="84" t="str">
        <f>År3_Delmål3!B73</f>
        <v>Renteinntekt</v>
      </c>
      <c r="C31" s="85">
        <f>-År3_Delmål3!H73</f>
        <v>0</v>
      </c>
    </row>
    <row r="32" spans="1:3" x14ac:dyDescent="0.25">
      <c r="A32" s="86" t="s">
        <v>142</v>
      </c>
      <c r="B32" s="86" t="str">
        <f>År3_Delmål3!B81</f>
        <v>Resultat etter skatt</v>
      </c>
      <c r="C32" s="87">
        <f>År3_Delmål3!H81</f>
        <v>0</v>
      </c>
    </row>
    <row r="33" spans="1:3" x14ac:dyDescent="0.25">
      <c r="A33" s="86" t="s">
        <v>140</v>
      </c>
      <c r="B33" s="86" t="str">
        <f>År3_Delmål3!A80</f>
        <v>Sum skattekostnad</v>
      </c>
      <c r="C33" s="87">
        <f>-År3_Delmål3!H80</f>
        <v>0</v>
      </c>
    </row>
    <row r="34" spans="1:3" x14ac:dyDescent="0.25">
      <c r="A34" s="88" t="s">
        <v>148</v>
      </c>
      <c r="B34" s="88"/>
      <c r="C34" s="89">
        <f>C32+C33</f>
        <v>0</v>
      </c>
    </row>
    <row r="36" spans="1:3" ht="18.75" x14ac:dyDescent="0.3">
      <c r="A36" s="181" t="s">
        <v>151</v>
      </c>
      <c r="B36" s="181"/>
      <c r="C36" s="181"/>
    </row>
    <row r="37" spans="1:3" x14ac:dyDescent="0.25">
      <c r="A37" s="90" t="s">
        <v>152</v>
      </c>
      <c r="B37" s="85" t="str">
        <f>År3_Delmål3!B81</f>
        <v>Resultat etter skatt</v>
      </c>
      <c r="C37" s="85">
        <f>År3_Delmål3!E81</f>
        <v>0</v>
      </c>
    </row>
  </sheetData>
  <sheetProtection sheet="1"/>
  <mergeCells count="5">
    <mergeCell ref="A1:D1"/>
    <mergeCell ref="A3:C3"/>
    <mergeCell ref="A10:C10"/>
    <mergeCell ref="A25:C25"/>
    <mergeCell ref="A36:C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3" ma:contentTypeDescription="Opprett et nytt dokument." ma:contentTypeScope="" ma:versionID="d70d7246856175c72d334a211367003b">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4e8d4a7b9002adea4eff64dcb8a7e9c"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D3B17F-E771-4DD8-89FF-31CBEF3E4B43}">
  <ds:schemaRefs>
    <ds:schemaRef ds:uri="http://schemas.microsoft.com/sharepoint/v3/contenttype/forms"/>
  </ds:schemaRefs>
</ds:datastoreItem>
</file>

<file path=customXml/itemProps2.xml><?xml version="1.0" encoding="utf-8"?>
<ds:datastoreItem xmlns:ds="http://schemas.openxmlformats.org/officeDocument/2006/customXml" ds:itemID="{B79156AB-4C9E-4C2A-8F93-29F9037C6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80BE6-21AC-4A75-941C-9484065EFEC2}">
  <ds:schemaRefs>
    <ds:schemaRef ds:uri="http://schemas.microsoft.com/office/2006/metadata/longProperties"/>
  </ds:schemaRefs>
</ds:datastoreItem>
</file>

<file path=customXml/itemProps4.xml><?xml version="1.0" encoding="utf-8"?>
<ds:datastoreItem xmlns:ds="http://schemas.openxmlformats.org/officeDocument/2006/customXml" ds:itemID="{F77FF209-300C-410A-B37C-BBCABF95B255}">
  <ds:schemaRefs>
    <ds:schemaRef ds:uri="http://purl.org/dc/elements/1.1/"/>
    <ds:schemaRef ds:uri="http://schemas.microsoft.com/office/2006/metadata/properties"/>
    <ds:schemaRef ds:uri="733df60e-6b8c-49a5-a953-39613cb8aa7c"/>
    <ds:schemaRef ds:uri="http://schemas.microsoft.com/office/2006/documentManagement/types"/>
    <ds:schemaRef ds:uri="48466462-bc3c-4a55-9692-5a55445c2259"/>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Navngitte områder</vt:lpstr>
      </vt:variant>
      <vt:variant>
        <vt:i4>4</vt:i4>
      </vt:variant>
    </vt:vector>
  </HeadingPairs>
  <TitlesOfParts>
    <vt:vector size="18" baseType="lpstr">
      <vt:lpstr>Info</vt:lpstr>
      <vt:lpstr>Nåtid</vt:lpstr>
      <vt:lpstr>Poster_31.12</vt:lpstr>
      <vt:lpstr>År1_Delmål1</vt:lpstr>
      <vt:lpstr>Poster_31.12_1</vt:lpstr>
      <vt:lpstr>År2_Delmål2</vt:lpstr>
      <vt:lpstr>Poster_31.12.2</vt:lpstr>
      <vt:lpstr>År3_Delmål3</vt:lpstr>
      <vt:lpstr>Poster_31.12_3</vt:lpstr>
      <vt:lpstr>Nåtid_Rating</vt:lpstr>
      <vt:lpstr>År1_Rating</vt:lpstr>
      <vt:lpstr>År2_Rating</vt:lpstr>
      <vt:lpstr>År3_Rating</vt:lpstr>
      <vt:lpstr>Ratingmodell</vt:lpstr>
      <vt:lpstr>Nåtid!Utskriftsområde</vt:lpstr>
      <vt:lpstr>År1_Delmål1!Utskriftsområde</vt:lpstr>
      <vt:lpstr>År2_Delmål2!Utskriftsområde</vt:lpstr>
      <vt:lpstr>År3_Delmål3!Utskriftsområde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Birger</dc:creator>
  <cp:lastModifiedBy>Pedersen, Eivind Juul</cp:lastModifiedBy>
  <cp:lastPrinted>2008-02-19T08:51:00Z</cp:lastPrinted>
  <dcterms:created xsi:type="dcterms:W3CDTF">1997-06-20T12:18:59Z</dcterms:created>
  <dcterms:modified xsi:type="dcterms:W3CDTF">2022-04-28T12:05:05Z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display_urn:schemas-microsoft-com:office:office#Editor">
    <vt:lpwstr>Pedersen, Eivind Juul</vt:lpwstr>
  </property>
  <property fmtid="{D5CDD505-2E9C-101B-9397-08002B2CF9AE}" pid="4" name="xd_Signature">
    <vt:lpwstr/>
  </property>
  <property fmtid="{D5CDD505-2E9C-101B-9397-08002B2CF9AE}" pid="5" name="Order">
    <vt:lpwstr>12536600.0000000</vt:lpwstr>
  </property>
  <property fmtid="{D5CDD505-2E9C-101B-9397-08002B2CF9AE}" pid="6" name="ComplianceAssetId">
    <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Nordli, Kjell Rune</vt:lpwstr>
  </property>
  <property fmtid="{D5CDD505-2E9C-101B-9397-08002B2CF9AE}" pid="10" name="ContentTypeId">
    <vt:lpwstr>0x010100D9D399B9A5D3564989DEC33308745E13</vt:lpwstr>
  </property>
</Properties>
</file>